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cts\Pulliam_Verde\Reports\DFR_Submission\"/>
    </mc:Choice>
  </mc:AlternateContent>
  <xr:revisionPtr revIDLastSave="0" documentId="14_{4DB4610F-33B0-42A6-89A4-3746C4B808C2}" xr6:coauthVersionLast="47" xr6:coauthVersionMax="47" xr10:uidLastSave="{00000000-0000-0000-0000-000000000000}"/>
  <bookViews>
    <workbookView xWindow="-25680" yWindow="3120" windowWidth="21600" windowHeight="11385" firstSheet="2" activeTab="6" xr2:uid="{00000000-000D-0000-FFFF-FFFF00000000}"/>
  </bookViews>
  <sheets>
    <sheet name="Table 1 Reduced" sheetId="7" r:id="rId1"/>
    <sheet name="Table 1 Sites" sheetId="1" r:id="rId2"/>
    <sheet name="Table 2 WQ" sheetId="2" r:id="rId3"/>
    <sheet name="Appendix B_1 Plants" sheetId="4" r:id="rId4"/>
    <sheet name="Appendix B_2 Inverts" sheetId="5" r:id="rId5"/>
    <sheet name="Appendix B-3 Verts" sheetId="3" r:id="rId6"/>
    <sheet name="Appendix C SEAP" sheetId="6" r:id="rId7"/>
  </sheets>
  <definedNames>
    <definedName name="_xlnm.Print_Area" localSheetId="0">'Table 1 Reduced'!$A$1:$J$36</definedName>
    <definedName name="_xlnm.Print_Area" localSheetId="1">'Table 1 Sites'!$A$1:$N$36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 l="1"/>
  <c r="Q5" i="1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Z16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2" i="7"/>
  <c r="Q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4" i="1"/>
  <c r="Q37" i="1" s="1"/>
  <c r="Q6" i="1"/>
  <c r="Q3" i="1"/>
  <c r="Q2" i="1"/>
  <c r="AG17" i="6"/>
  <c r="AE17" i="6"/>
  <c r="AE23" i="6"/>
  <c r="AE21" i="6"/>
  <c r="AC23" i="6"/>
  <c r="AC21" i="6"/>
  <c r="AC17" i="6"/>
  <c r="E25" i="2"/>
  <c r="F25" i="2"/>
  <c r="G25" i="2"/>
  <c r="H25" i="2"/>
  <c r="I25" i="2"/>
  <c r="D25" i="2"/>
  <c r="D24" i="2"/>
  <c r="D26" i="2"/>
  <c r="D27" i="2"/>
  <c r="F26" i="2"/>
  <c r="G26" i="2"/>
  <c r="H26" i="2"/>
  <c r="I26" i="2"/>
  <c r="F27" i="2"/>
  <c r="G27" i="2"/>
  <c r="H27" i="2"/>
  <c r="I27" i="2"/>
  <c r="E27" i="2"/>
  <c r="E26" i="2"/>
  <c r="I24" i="2"/>
  <c r="F24" i="2"/>
  <c r="G24" i="2"/>
  <c r="H24" i="2"/>
  <c r="E24" i="2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W45" i="3"/>
  <c r="V45" i="3"/>
  <c r="W44" i="3"/>
  <c r="V44" i="3"/>
  <c r="W43" i="3"/>
  <c r="V43" i="3"/>
  <c r="W42" i="3"/>
  <c r="V42" i="3"/>
  <c r="W58" i="3"/>
  <c r="V58" i="3"/>
  <c r="W41" i="3"/>
  <c r="V41" i="3"/>
  <c r="W64" i="3"/>
  <c r="V64" i="3"/>
  <c r="W40" i="3"/>
  <c r="V40" i="3"/>
  <c r="W39" i="3"/>
  <c r="V39" i="3"/>
  <c r="W38" i="3"/>
  <c r="V38" i="3"/>
  <c r="W37" i="3"/>
  <c r="V37" i="3"/>
  <c r="W5" i="3"/>
  <c r="V5" i="3"/>
  <c r="W36" i="3"/>
  <c r="V36" i="3"/>
  <c r="W35" i="3"/>
  <c r="V35" i="3"/>
  <c r="W34" i="3"/>
  <c r="V34" i="3"/>
  <c r="W48" i="3"/>
  <c r="V48" i="3"/>
  <c r="W33" i="3"/>
  <c r="V33" i="3"/>
  <c r="W55" i="3"/>
  <c r="V55" i="3"/>
  <c r="W32" i="3"/>
  <c r="V32" i="3"/>
  <c r="W57" i="3"/>
  <c r="V57" i="3"/>
  <c r="W31" i="3"/>
  <c r="V31" i="3"/>
  <c r="W30" i="3"/>
  <c r="V30" i="3"/>
  <c r="W56" i="3"/>
  <c r="V56" i="3"/>
  <c r="W29" i="3"/>
  <c r="V29" i="3"/>
  <c r="W28" i="3"/>
  <c r="V28" i="3"/>
  <c r="W27" i="3"/>
  <c r="V27" i="3"/>
  <c r="W63" i="3"/>
  <c r="V63" i="3"/>
  <c r="W26" i="3"/>
  <c r="V26" i="3"/>
  <c r="W25" i="3"/>
  <c r="V25" i="3"/>
  <c r="W24" i="3"/>
  <c r="V24" i="3"/>
  <c r="W23" i="3"/>
  <c r="V23" i="3"/>
  <c r="W22" i="3"/>
  <c r="V22" i="3"/>
  <c r="W47" i="3"/>
  <c r="V47" i="3"/>
  <c r="W21" i="3"/>
  <c r="V21" i="3"/>
  <c r="W54" i="3"/>
  <c r="V54" i="3"/>
  <c r="W20" i="3"/>
  <c r="V20" i="3"/>
  <c r="W19" i="3"/>
  <c r="V19" i="3"/>
  <c r="W18" i="3"/>
  <c r="V18" i="3"/>
  <c r="W17" i="3"/>
  <c r="V17" i="3"/>
  <c r="W53" i="3"/>
  <c r="V53" i="3"/>
  <c r="W16" i="3"/>
  <c r="V16" i="3"/>
  <c r="W15" i="3"/>
  <c r="V15" i="3"/>
  <c r="W46" i="3"/>
  <c r="V46" i="3"/>
  <c r="W62" i="3"/>
  <c r="V62" i="3"/>
  <c r="W4" i="3"/>
  <c r="V4" i="3"/>
  <c r="W14" i="3"/>
  <c r="V14" i="3"/>
  <c r="W52" i="3"/>
  <c r="V52" i="3"/>
  <c r="W51" i="3"/>
  <c r="V51" i="3"/>
  <c r="W13" i="3"/>
  <c r="V13" i="3"/>
  <c r="W50" i="3"/>
  <c r="V50" i="3"/>
  <c r="W12" i="3"/>
  <c r="V12" i="3"/>
  <c r="W11" i="3"/>
  <c r="V11" i="3"/>
  <c r="W10" i="3"/>
  <c r="V10" i="3"/>
  <c r="W3" i="3"/>
  <c r="V3" i="3"/>
  <c r="W9" i="3"/>
  <c r="V9" i="3"/>
  <c r="W8" i="3"/>
  <c r="V8" i="3"/>
  <c r="W61" i="3"/>
  <c r="V61" i="3"/>
  <c r="W7" i="3"/>
  <c r="V7" i="3"/>
  <c r="W6" i="3"/>
  <c r="V6" i="3"/>
  <c r="W60" i="3"/>
  <c r="V60" i="3"/>
  <c r="W59" i="3"/>
  <c r="V59" i="3"/>
  <c r="W2" i="3"/>
  <c r="V2" i="3"/>
  <c r="W49" i="3"/>
  <c r="V49" i="3"/>
  <c r="AA16" i="1"/>
  <c r="P37" i="7" l="1"/>
  <c r="W66" i="3"/>
  <c r="W65" i="3"/>
  <c r="V65" i="3"/>
  <c r="V66" i="3"/>
</calcChain>
</file>

<file path=xl/sharedStrings.xml><?xml version="1.0" encoding="utf-8"?>
<sst xmlns="http://schemas.openxmlformats.org/spreadsheetml/2006/main" count="4573" uniqueCount="571">
  <si>
    <t>SiteID</t>
  </si>
  <si>
    <t>SiteName</t>
  </si>
  <si>
    <t>Surveyors</t>
  </si>
  <si>
    <t>County</t>
  </si>
  <si>
    <t>LandUnit</t>
  </si>
  <si>
    <t>LandUnitDetail</t>
  </si>
  <si>
    <t>USGS_Quad</t>
  </si>
  <si>
    <t>HUC8Name</t>
  </si>
  <si>
    <t>SurveyStatus</t>
  </si>
  <si>
    <t>Dragonfly Medicine Springs</t>
  </si>
  <si>
    <t>Gila</t>
  </si>
  <si>
    <t>USFS</t>
  </si>
  <si>
    <t>Tonto NF, Payson RD</t>
  </si>
  <si>
    <t>Strawberry</t>
  </si>
  <si>
    <t>Lower Verde. Arizona.</t>
  </si>
  <si>
    <t>Montezuma Well</t>
  </si>
  <si>
    <t>Yavapai</t>
  </si>
  <si>
    <t>NPS</t>
  </si>
  <si>
    <t>Montezuma Castle NM</t>
  </si>
  <si>
    <t>Lake Montezuma</t>
  </si>
  <si>
    <t>Upper Verde. Arizona.</t>
  </si>
  <si>
    <t>Big Spring</t>
  </si>
  <si>
    <t>Coconino</t>
  </si>
  <si>
    <t>Kaibab NF, Williams RD</t>
  </si>
  <si>
    <t>Davenport Hill</t>
  </si>
  <si>
    <t>Yerba Mansa Spring</t>
  </si>
  <si>
    <t>Prescott NF, Verde RD</t>
  </si>
  <si>
    <t>Horner Mountain</t>
  </si>
  <si>
    <t>Summer Spring</t>
  </si>
  <si>
    <t>Coconino NF, Red Rock RD</t>
  </si>
  <si>
    <t>Sycamore Basin</t>
  </si>
  <si>
    <t>Private</t>
  </si>
  <si>
    <t>Private US landowner AZ</t>
  </si>
  <si>
    <t>State</t>
  </si>
  <si>
    <t>State Trust AZ</t>
  </si>
  <si>
    <t>Chino Valley North</t>
  </si>
  <si>
    <t>Prescott NF, Chino Valley RD</t>
  </si>
  <si>
    <t>Clarkdale</t>
  </si>
  <si>
    <t>Verde Headwaters</t>
  </si>
  <si>
    <t>BLM</t>
  </si>
  <si>
    <t>Bureau Of Land Management AZ</t>
  </si>
  <si>
    <t>Brush Springs</t>
  </si>
  <si>
    <t>Cress Lower</t>
  </si>
  <si>
    <t>King Spring</t>
  </si>
  <si>
    <t>Hell Point</t>
  </si>
  <si>
    <t>Thompson Springhouse Spring</t>
  </si>
  <si>
    <t>Munds Park</t>
  </si>
  <si>
    <t>Indian Garden Spring</t>
  </si>
  <si>
    <t>Bubbling Spring</t>
  </si>
  <si>
    <t>Cranefly Helocrene</t>
  </si>
  <si>
    <t>Low Wall Spring</t>
  </si>
  <si>
    <t>Mushroom Rock Spring</t>
  </si>
  <si>
    <t>Mushroom Rock Seep</t>
  </si>
  <si>
    <t>Parsons Spring</t>
  </si>
  <si>
    <t>Castle-in-the-Canyon Seep</t>
  </si>
  <si>
    <t>Bridge Pool Seep</t>
  </si>
  <si>
    <t>Ivy Spring</t>
  </si>
  <si>
    <t>B-17-02 12cdb unnamed</t>
  </si>
  <si>
    <t>Apache Maid Mountain</t>
  </si>
  <si>
    <t>Wet Beaver Headwater Spring</t>
  </si>
  <si>
    <t>Clarkdale Big Spring</t>
  </si>
  <si>
    <t>City</t>
  </si>
  <si>
    <t>City of Clarkdale</t>
  </si>
  <si>
    <t>Pieper Hatchery South Spring</t>
  </si>
  <si>
    <t>Kehl Ridge</t>
  </si>
  <si>
    <t>Pieper Hatchery North Spring</t>
  </si>
  <si>
    <t>Parsnip Spring</t>
  </si>
  <si>
    <t>Pine</t>
  </si>
  <si>
    <t>Fumann 5 Spring</t>
  </si>
  <si>
    <t>Date</t>
  </si>
  <si>
    <t>Duration of Survey</t>
  </si>
  <si>
    <t>L. Stevens</t>
  </si>
  <si>
    <t>J. Ledbetter</t>
  </si>
  <si>
    <t>L. Vanier</t>
  </si>
  <si>
    <t>L. Stevens, J. Ledbetter, and J. Holway</t>
  </si>
  <si>
    <t>L. Stevens, J. Ledbetter, L. Vanier,  J. Holway</t>
  </si>
  <si>
    <t>L. Stevens, J. Ledbetter, J. Holway,  L. Vanier</t>
  </si>
  <si>
    <t>L. Stevens, J. Ledbetter,  J. Holway</t>
  </si>
  <si>
    <t>EOD &gt;7</t>
  </si>
  <si>
    <t>EOD &lt;4</t>
  </si>
  <si>
    <t>EOD 4-7</t>
  </si>
  <si>
    <t>Elev (m)</t>
  </si>
  <si>
    <t>Latitude (DD)</t>
  </si>
  <si>
    <t>Longitude (DD)</t>
  </si>
  <si>
    <t>EOD</t>
  </si>
  <si>
    <t>---</t>
  </si>
  <si>
    <t>L. Stevens, J. Ledbetter, J. Souther, H. Grissom,  C.  Hogler</t>
  </si>
  <si>
    <t>L. Stevens, J. Ledbetter</t>
  </si>
  <si>
    <t>L. Stevens, L. Vanier</t>
  </si>
  <si>
    <t>L. Stevens, J. Ledbetter, J. Holway</t>
  </si>
  <si>
    <t>L. Stevens, J. Ledbetter, J. Holway, L. Vanier</t>
  </si>
  <si>
    <t>L. Stevens  G. Pongyesva</t>
  </si>
  <si>
    <t>L. Stevens, H. Waltz,  G. Pongyesva</t>
  </si>
  <si>
    <t>L. Stevens, J. Ledbetter, I. Speer, I. French, H. Waltz, G. Watson</t>
  </si>
  <si>
    <t>L. Stevens, I. Speer, I. French,  H. Waltz</t>
  </si>
  <si>
    <t>L. Stevens, H. Waltz,  L. Westerfield</t>
  </si>
  <si>
    <t>SSI Survey ID</t>
  </si>
  <si>
    <t>Survey Protocol Level</t>
  </si>
  <si>
    <t xml:space="preserve"> hillslope</t>
  </si>
  <si>
    <t xml:space="preserve"> rheocrene</t>
  </si>
  <si>
    <t>hanging garden rheocrene</t>
  </si>
  <si>
    <t>hillslope helocrene</t>
  </si>
  <si>
    <t>None</t>
  </si>
  <si>
    <t>Spring Type</t>
  </si>
  <si>
    <t>helocrenic rheocrene</t>
  </si>
  <si>
    <t>rheocrenic hillslope</t>
  </si>
  <si>
    <t>rheocrenic hanging garden</t>
  </si>
  <si>
    <t>rheocrenic helocrene</t>
  </si>
  <si>
    <t>limnocrenic mound-form</t>
  </si>
  <si>
    <t>limnocrenic rheocrene</t>
  </si>
  <si>
    <t>Not a spring</t>
  </si>
  <si>
    <t>"New"</t>
  </si>
  <si>
    <t>Re-mapped</t>
  </si>
  <si>
    <t>TDS (ppt)</t>
  </si>
  <si>
    <t>pH</t>
  </si>
  <si>
    <t>Spec. Cond. (uS/cm)</t>
  </si>
  <si>
    <t>Dissolved oxygen (mg/L)</t>
  </si>
  <si>
    <t>FaunaCommonName</t>
  </si>
  <si>
    <t xml:space="preserve">Big </t>
  </si>
  <si>
    <t>Brush</t>
  </si>
  <si>
    <t xml:space="preserve">Bubbling </t>
  </si>
  <si>
    <t xml:space="preserve">Clarkdale Big </t>
  </si>
  <si>
    <t xml:space="preserve">Cochise </t>
  </si>
  <si>
    <t>Dragonfly Medicine</t>
  </si>
  <si>
    <t xml:space="preserve">Fumann 5 </t>
  </si>
  <si>
    <t xml:space="preserve">Indian Garden </t>
  </si>
  <si>
    <t xml:space="preserve">King </t>
  </si>
  <si>
    <t xml:space="preserve">Low Wall </t>
  </si>
  <si>
    <t xml:space="preserve">Parsnip </t>
  </si>
  <si>
    <t xml:space="preserve">Parsons </t>
  </si>
  <si>
    <t xml:space="preserve">Pieper Hatchery South </t>
  </si>
  <si>
    <t xml:space="preserve">Summer </t>
  </si>
  <si>
    <t xml:space="preserve">Thompson house </t>
  </si>
  <si>
    <t xml:space="preserve">Wet Beaver Headwater </t>
  </si>
  <si>
    <t>No. Individs</t>
  </si>
  <si>
    <t>American Black Bear</t>
  </si>
  <si>
    <t>American Bullfrog</t>
  </si>
  <si>
    <t>Arizona Black Rattlesnake</t>
  </si>
  <si>
    <t>Aspidoscelis Whiptail Lizard</t>
  </si>
  <si>
    <t>Bewick's Wren</t>
  </si>
  <si>
    <t>Black-headed Grosbeak</t>
  </si>
  <si>
    <t>Black-tailed Rattlesnake</t>
  </si>
  <si>
    <t>Broad-tailed Hummingbird</t>
  </si>
  <si>
    <t>Brown-crested Flycatcher</t>
  </si>
  <si>
    <t>Canyon Treefrog</t>
  </si>
  <si>
    <t>Canyon Wren</t>
  </si>
  <si>
    <t>Chipping Sparrow</t>
  </si>
  <si>
    <t>Common Black Hawk</t>
  </si>
  <si>
    <t>Common Muskrat</t>
  </si>
  <si>
    <t>Common Raven</t>
  </si>
  <si>
    <t>Deer</t>
  </si>
  <si>
    <t>Dove</t>
  </si>
  <si>
    <t>Frogs And Toads</t>
  </si>
  <si>
    <t>Garter Snake</t>
  </si>
  <si>
    <t>Gila Chub</t>
  </si>
  <si>
    <t>Gila Woodpecker</t>
  </si>
  <si>
    <t>Golden Eagle</t>
  </si>
  <si>
    <t>Gray Fox</t>
  </si>
  <si>
    <t>Hairy Woodpecker</t>
  </si>
  <si>
    <t>Hooded Oriole</t>
  </si>
  <si>
    <t>House Finch</t>
  </si>
  <si>
    <t>Hummingbird</t>
  </si>
  <si>
    <t>Javelina</t>
  </si>
  <si>
    <t>Lesser Goldfinch</t>
  </si>
  <si>
    <t>Longfin Dace</t>
  </si>
  <si>
    <t>Mallard</t>
  </si>
  <si>
    <t>Mourning Dove</t>
  </si>
  <si>
    <t>Northern Cardinal</t>
  </si>
  <si>
    <t>Northern Flicker</t>
  </si>
  <si>
    <t>Northern Rough-winged Swallow</t>
  </si>
  <si>
    <t>Ornate Tree Lizard</t>
  </si>
  <si>
    <t>Phainopepla</t>
  </si>
  <si>
    <t>Pied-billed Grebe</t>
  </si>
  <si>
    <t>Plumbeous Vireo</t>
  </si>
  <si>
    <t>Red Squirrel</t>
  </si>
  <si>
    <t>Red-tailed Hawk</t>
  </si>
  <si>
    <t>Red-winged Blackbird</t>
  </si>
  <si>
    <t>Rock Squirrel</t>
  </si>
  <si>
    <t>Rock Wren</t>
  </si>
  <si>
    <t>Song Sparrow</t>
  </si>
  <si>
    <t>Sonora Sucker</t>
  </si>
  <si>
    <t>Spotted Towhee</t>
  </si>
  <si>
    <t>Steller's Jay</t>
  </si>
  <si>
    <t>Summer Tanager</t>
  </si>
  <si>
    <t>Towhee</t>
  </si>
  <si>
    <t>Turkey Vulture</t>
  </si>
  <si>
    <t>Vermilion Flycatcher</t>
  </si>
  <si>
    <t>Violet-green Swallow</t>
  </si>
  <si>
    <t>Western Diamond-backed Rattlesnake</t>
  </si>
  <si>
    <t>Western Wood-Pewee</t>
  </si>
  <si>
    <t>White-nosed Coati</t>
  </si>
  <si>
    <t>White-throated Swift</t>
  </si>
  <si>
    <t>Yellow Warbler</t>
  </si>
  <si>
    <t>Yellow-breasted Chat</t>
  </si>
  <si>
    <t>Yellow-rumped Warbler</t>
  </si>
  <si>
    <t>No. Species</t>
  </si>
  <si>
    <t>Total</t>
  </si>
  <si>
    <t>No. Obs.</t>
  </si>
  <si>
    <t>Taxon</t>
  </si>
  <si>
    <t>Acari</t>
  </si>
  <si>
    <t>Amphipoda</t>
  </si>
  <si>
    <t>Annelida</t>
  </si>
  <si>
    <t>Araneae Pisauridae Dolomedes triton</t>
  </si>
  <si>
    <t>Araneae Thomisidae</t>
  </si>
  <si>
    <t>Architaenioglossa Ampullariidae</t>
  </si>
  <si>
    <t>Basommatophora Physidae</t>
  </si>
  <si>
    <t>Bivalvia</t>
  </si>
  <si>
    <t>Coleoptera</t>
  </si>
  <si>
    <t>Coleoptera Carabidae Cicindela oregona maricopa</t>
  </si>
  <si>
    <t>Coleoptera Carabidae Pasimachus californicus</t>
  </si>
  <si>
    <t>Coleoptera Cleridae</t>
  </si>
  <si>
    <t>Coleoptera Coccinellidae</t>
  </si>
  <si>
    <t>Coleoptera Dytiscidae</t>
  </si>
  <si>
    <t>Coleoptera Dytiscidae Agabus</t>
  </si>
  <si>
    <t>Coleoptera Dytiscidae Thermonectus marmoratus</t>
  </si>
  <si>
    <t>Coleoptera Gyrinidae Gyrinus plicifer</t>
  </si>
  <si>
    <t>Coleoptera Meloidae</t>
  </si>
  <si>
    <t>Coleoptera Oedemeridae</t>
  </si>
  <si>
    <t>Coleoptera Psephenidae</t>
  </si>
  <si>
    <t>Coleoptera Staphylinidae</t>
  </si>
  <si>
    <t>Diptera Asilidae</t>
  </si>
  <si>
    <t>Diptera Chironomidae</t>
  </si>
  <si>
    <t>Diptera Chironomidae Chironomus</t>
  </si>
  <si>
    <t>Diptera Culicidae Culiseta</t>
  </si>
  <si>
    <t>Diptera Cuterebridae Cuterebra jellisoni</t>
  </si>
  <si>
    <t>Diptera Dolichopodidae Condylostylus</t>
  </si>
  <si>
    <t>Diptera Sarcophagidae Sarcophaga</t>
  </si>
  <si>
    <t>Diptera Tipulidae</t>
  </si>
  <si>
    <t>Ephemeroptera</t>
  </si>
  <si>
    <t>Hemiptera Aphididae</t>
  </si>
  <si>
    <t>Hemiptera Belostomatidae Abedus herberti</t>
  </si>
  <si>
    <t>Hemiptera Belostomatidae Belostoma bakeri</t>
  </si>
  <si>
    <t>Hemiptera Gerridae Aquarius remigis</t>
  </si>
  <si>
    <t>Hemiptera Naucoridae Ambrysus</t>
  </si>
  <si>
    <t>Hemiptera Notonectidae Notonecta</t>
  </si>
  <si>
    <t>Hemiptera Veliidae Rhagovelia distincta</t>
  </si>
  <si>
    <t>Hirudinea Erpobdellidae Erpobdella obscura</t>
  </si>
  <si>
    <t>Hirudinida</t>
  </si>
  <si>
    <t>Hirudinida Erpobdellidae</t>
  </si>
  <si>
    <t>Hymenoptera Apidae Apis mellifera</t>
  </si>
  <si>
    <t>Hymenoptera Apidae Xylocopa</t>
  </si>
  <si>
    <t>Hymenoptera Formicidae Camponotus</t>
  </si>
  <si>
    <t>Hymenoptera Formicidae Formica</t>
  </si>
  <si>
    <t>Hymenoptera Pompilidae Pepsis grossa</t>
  </si>
  <si>
    <t>Hymenoptera Pompilidae Pepsis thisbe</t>
  </si>
  <si>
    <t>Hymenoptera Sphecidae Podalonia</t>
  </si>
  <si>
    <t>Isopoda</t>
  </si>
  <si>
    <t>Lepidoptera Hesperiidae Epargyreus clarus</t>
  </si>
  <si>
    <t>Lepidoptera Hesperiidae Erynnis meridianus</t>
  </si>
  <si>
    <t>Lepidoptera Hesperiidae Heliopetes ericetorum</t>
  </si>
  <si>
    <t>Lepidoptera Hesperiidae Pyrgus scriptura</t>
  </si>
  <si>
    <t>Lepidoptera Lycaenidae</t>
  </si>
  <si>
    <t>Lepidoptera Lycaenidae Celastrina echo</t>
  </si>
  <si>
    <t>Lepidoptera Lycaenidae Hemiargus isola</t>
  </si>
  <si>
    <t>Lepidoptera Lycaenidae Leptotes marina</t>
  </si>
  <si>
    <t>Lepidoptera Lycaenidae Plebejus acmon</t>
  </si>
  <si>
    <t>Lepidoptera Nymphalidae Adelpha eulalia</t>
  </si>
  <si>
    <t>Lepidoptera Nymphalidae Cercyonis</t>
  </si>
  <si>
    <t>Lepidoptera Nymphalidae Junonia coenia</t>
  </si>
  <si>
    <t>Lepidoptera Nymphalidae Phyciodes</t>
  </si>
  <si>
    <t>Lepidoptera Nymphalidae Polygonia</t>
  </si>
  <si>
    <t>Lepidoptera Nymphalidae Polygonia gracilis</t>
  </si>
  <si>
    <t>Lepidoptera Nymphalidae Speyeria</t>
  </si>
  <si>
    <t>Lepidoptera Nymphalidae Speyeria nokomis</t>
  </si>
  <si>
    <t>Lepidoptera Nymphalidae Vanessa cardui</t>
  </si>
  <si>
    <t>Lepidoptera Papilionidae</t>
  </si>
  <si>
    <t>Lepidoptera Papilionidae Papilio aristodemus</t>
  </si>
  <si>
    <t>Lepidoptera Papilionidae Papilio multicaudata</t>
  </si>
  <si>
    <t>Lepidoptera Papilionidae Papilio polyxenes</t>
  </si>
  <si>
    <t>Lepidoptera Papilionidae Papilio rutulus</t>
  </si>
  <si>
    <t>Lepidoptera Pieridae</t>
  </si>
  <si>
    <t>Lepidoptera Pieridae Abeis nicippe</t>
  </si>
  <si>
    <t>Lepidoptera Pieridae Colias</t>
  </si>
  <si>
    <t>Lepidoptera Pieridae Colias alexandra</t>
  </si>
  <si>
    <t>Lepidoptera Pieridae Colias eurytheme</t>
  </si>
  <si>
    <t>Lepidoptera Pieridae Nathalis iole</t>
  </si>
  <si>
    <t>Lepidoptera Pieridae Pontia protodice</t>
  </si>
  <si>
    <t>Lumbriculida</t>
  </si>
  <si>
    <t>Mollusca Gastropoda</t>
  </si>
  <si>
    <t>Neotaenioglossa Hydrobiidae Pyrgulopsis montezumensis</t>
  </si>
  <si>
    <t>Odonata</t>
  </si>
  <si>
    <t>Odonata Aeshnidae Rhionaeschna multicolor</t>
  </si>
  <si>
    <t>Odonata Calopterygidae Hetaerina vulnerata</t>
  </si>
  <si>
    <t>Odonata Coenagrionidae Argia</t>
  </si>
  <si>
    <t>Odonata Coenagrionidae Argia translata</t>
  </si>
  <si>
    <t>Odonata Coenagrionidae Argia vivida</t>
  </si>
  <si>
    <t>Odonata Coenagrionidae Telebasis salva</t>
  </si>
  <si>
    <t>Odonata Libellulidae Libellula saturata</t>
  </si>
  <si>
    <t>Odonata Libellulidae Paltothemis lineatipes</t>
  </si>
  <si>
    <t>Odonata Libellulidae Plathemis subornata</t>
  </si>
  <si>
    <t>Opisthopora</t>
  </si>
  <si>
    <t>Orthoptera Acrididae Melanoplus femurrubrum</t>
  </si>
  <si>
    <t>Orthoptera Gryllidae Gryllus</t>
  </si>
  <si>
    <t>Orthoptera Gryllidae Oecanthus fultoni</t>
  </si>
  <si>
    <t>Orthoptera Tettigoniidae Neoconocephalus triops</t>
  </si>
  <si>
    <t>Plecoptera</t>
  </si>
  <si>
    <t>Sphaeriida Sphaeriidae Pisidium</t>
  </si>
  <si>
    <t>Trichoptera</t>
  </si>
  <si>
    <t>Trichoptera Helicopsychidae</t>
  </si>
  <si>
    <t>Trichoptera Hydroptilidae Metrichia</t>
  </si>
  <si>
    <t>Trichoptera Limnephilidae</t>
  </si>
  <si>
    <t>Trichoptera Limnephilidae Hesperophylax</t>
  </si>
  <si>
    <t>Trichoptera Philopotamidae</t>
  </si>
  <si>
    <t>Turbellaria</t>
  </si>
  <si>
    <t>Total Observations</t>
  </si>
  <si>
    <t>Total Number of Species</t>
  </si>
  <si>
    <t>Plant Species</t>
  </si>
  <si>
    <t>NativeStatus</t>
  </si>
  <si>
    <t>WetlandStatus</t>
  </si>
  <si>
    <t>FloraCoverCode</t>
  </si>
  <si>
    <t xml:space="preserve">Big Spring </t>
  </si>
  <si>
    <t>Clarkdale Big</t>
  </si>
  <si>
    <t>Cress</t>
  </si>
  <si>
    <t>Fumann 5</t>
  </si>
  <si>
    <t>Indian Garden</t>
  </si>
  <si>
    <t>Low Wall</t>
  </si>
  <si>
    <t>Parsnip</t>
  </si>
  <si>
    <t>Parsons</t>
  </si>
  <si>
    <t>Pieper Hatchery South</t>
  </si>
  <si>
    <t>Summer</t>
  </si>
  <si>
    <t>Thompson Springhouse</t>
  </si>
  <si>
    <t>Wet Beaver Headwater</t>
  </si>
  <si>
    <t>No. Obs</t>
  </si>
  <si>
    <t>Acacia greggii</t>
  </si>
  <si>
    <t>N</t>
  </si>
  <si>
    <t>F</t>
  </si>
  <si>
    <t>SC</t>
  </si>
  <si>
    <t>Acer grandidentatum</t>
  </si>
  <si>
    <t>Acer negundo</t>
  </si>
  <si>
    <t>R</t>
  </si>
  <si>
    <t>Achillea millefolium</t>
  </si>
  <si>
    <t>NI</t>
  </si>
  <si>
    <t>U</t>
  </si>
  <si>
    <t>GC</t>
  </si>
  <si>
    <t>Adiantum</t>
  </si>
  <si>
    <t>W</t>
  </si>
  <si>
    <t>Adiantum capillus-veneris</t>
  </si>
  <si>
    <t>Agrostis stolonifera</t>
  </si>
  <si>
    <t>I</t>
  </si>
  <si>
    <t>Ailanthus altissima</t>
  </si>
  <si>
    <t>WR</t>
  </si>
  <si>
    <t>TC</t>
  </si>
  <si>
    <t>Alnus oblongifolia</t>
  </si>
  <si>
    <t>Ambrosia</t>
  </si>
  <si>
    <t>Anemopsis californica</t>
  </si>
  <si>
    <t>Apocynum cannabinum</t>
  </si>
  <si>
    <t>Aquilegia chrysantha</t>
  </si>
  <si>
    <t>Artemisia ludoviciana</t>
  </si>
  <si>
    <t>Artemisia tridentata</t>
  </si>
  <si>
    <t>Asparagus</t>
  </si>
  <si>
    <t>Asteraceae</t>
  </si>
  <si>
    <t>Atriplex canescens</t>
  </si>
  <si>
    <t>Baccharis salicifolia</t>
  </si>
  <si>
    <t>Ballota</t>
  </si>
  <si>
    <t>Bambusa vulgaris</t>
  </si>
  <si>
    <t>Berberis</t>
  </si>
  <si>
    <t>Berula</t>
  </si>
  <si>
    <t>Brassicaceae</t>
  </si>
  <si>
    <t>Brickellia californica</t>
  </si>
  <si>
    <t>Bromus</t>
  </si>
  <si>
    <t>Bromus diandrus</t>
  </si>
  <si>
    <t>Bromus rubens</t>
  </si>
  <si>
    <t>Bromus tectorum</t>
  </si>
  <si>
    <t>Carex</t>
  </si>
  <si>
    <t>Carex occidentalis</t>
  </si>
  <si>
    <t>Carex ultra</t>
  </si>
  <si>
    <t>Celtis laevigata</t>
  </si>
  <si>
    <t>Celtis laevigata var. reticulata</t>
  </si>
  <si>
    <t>MC</t>
  </si>
  <si>
    <t>Cicuta maculata</t>
  </si>
  <si>
    <t>Cirsium arvense</t>
  </si>
  <si>
    <t>Clematis</t>
  </si>
  <si>
    <t>N?</t>
  </si>
  <si>
    <t>Cupressus arizonica</t>
  </si>
  <si>
    <t>Cynodon dactylon</t>
  </si>
  <si>
    <t>Cyperus</t>
  </si>
  <si>
    <t>Datura wrightii</t>
  </si>
  <si>
    <t>Descurainia</t>
  </si>
  <si>
    <t>Eleocharis</t>
  </si>
  <si>
    <t>Elymus elymoides</t>
  </si>
  <si>
    <t>Elymus glaucus</t>
  </si>
  <si>
    <t>Ephedra viridis</t>
  </si>
  <si>
    <t>Epilobium ciliatum</t>
  </si>
  <si>
    <t>Epipactis gigantea</t>
  </si>
  <si>
    <t>Equisetum arvense</t>
  </si>
  <si>
    <t>Equisetum laevigatum</t>
  </si>
  <si>
    <t>Frangula californica</t>
  </si>
  <si>
    <t>Fraxinus pennsylvanica var. velutina</t>
  </si>
  <si>
    <t>Fraxinus velutina</t>
  </si>
  <si>
    <t>Galium rubioides</t>
  </si>
  <si>
    <t>Galium triflorum</t>
  </si>
  <si>
    <t>Geranium caespitosum</t>
  </si>
  <si>
    <t>Glyceria striata</t>
  </si>
  <si>
    <t>Gutierrezia sarothrae</t>
  </si>
  <si>
    <t>Helianthus annuus</t>
  </si>
  <si>
    <t>Hordeum jubatum</t>
  </si>
  <si>
    <t>Humulus</t>
  </si>
  <si>
    <t>Hypericum scouleri</t>
  </si>
  <si>
    <t>Iris missouriensis</t>
  </si>
  <si>
    <t>Juglans major</t>
  </si>
  <si>
    <t>Juglans nigra</t>
  </si>
  <si>
    <t>Juncus</t>
  </si>
  <si>
    <t>Juncus articulatus</t>
  </si>
  <si>
    <t>Juncus balticus</t>
  </si>
  <si>
    <t>Juncus interior</t>
  </si>
  <si>
    <t>Juncus saximontanus</t>
  </si>
  <si>
    <t>Juncus xiphioides</t>
  </si>
  <si>
    <t>Juniperus monosperma</t>
  </si>
  <si>
    <t>Lactuca serriola</t>
  </si>
  <si>
    <t>Lactuca tatarica</t>
  </si>
  <si>
    <t>Lemna</t>
  </si>
  <si>
    <t>A</t>
  </si>
  <si>
    <t>Lichen</t>
  </si>
  <si>
    <t>NV</t>
  </si>
  <si>
    <t>Lonicera</t>
  </si>
  <si>
    <t>Maurandya antirrhiniflora</t>
  </si>
  <si>
    <t>Melilotus</t>
  </si>
  <si>
    <t>Melilotus officinalis</t>
  </si>
  <si>
    <t>Mentha arvensis</t>
  </si>
  <si>
    <t>Mimosa biuncifera</t>
  </si>
  <si>
    <t>Mimulus cardinalis</t>
  </si>
  <si>
    <t>Mimulus guttatus</t>
  </si>
  <si>
    <t>Mirabilis multiflora</t>
  </si>
  <si>
    <t>Muhlenbergia</t>
  </si>
  <si>
    <t>Muhlenbergia asperifolia</t>
  </si>
  <si>
    <t>Nasturtium officinale</t>
  </si>
  <si>
    <t>Nicotiana trigonophylla</t>
  </si>
  <si>
    <t>Nolina microcarpa</t>
  </si>
  <si>
    <t>Opuntia</t>
  </si>
  <si>
    <t>Opuntia phaeacantha</t>
  </si>
  <si>
    <t>Osmorhiza chilensis</t>
  </si>
  <si>
    <t>Parthenocissus vitacea</t>
  </si>
  <si>
    <t>Pascopyrum smithii</t>
  </si>
  <si>
    <t>Penstemon</t>
  </si>
  <si>
    <t>Penstemon palmeri</t>
  </si>
  <si>
    <t>Pinus ponderosa</t>
  </si>
  <si>
    <t>Plantago major</t>
  </si>
  <si>
    <t>Platanus wrightii</t>
  </si>
  <si>
    <t>Poa</t>
  </si>
  <si>
    <t>Poa pratensis</t>
  </si>
  <si>
    <t>Polygonum</t>
  </si>
  <si>
    <t>Polypogon monspeliensis</t>
  </si>
  <si>
    <t>Populus fremontii</t>
  </si>
  <si>
    <t>Potamogeton</t>
  </si>
  <si>
    <t>AQ</t>
  </si>
  <si>
    <t>Prosopis glandulosa</t>
  </si>
  <si>
    <t>Prunus virginiana</t>
  </si>
  <si>
    <t>Pseudotsuga menziesii</t>
  </si>
  <si>
    <t>Quercus emoryi</t>
  </si>
  <si>
    <t>Quercus gambelii</t>
  </si>
  <si>
    <t>Ranunculus</t>
  </si>
  <si>
    <t>Ranunculus cymbalaria</t>
  </si>
  <si>
    <t>Rhamnus</t>
  </si>
  <si>
    <t>Rhamnus betulifolia</t>
  </si>
  <si>
    <t>Rhus trilobata</t>
  </si>
  <si>
    <t>Ribes</t>
  </si>
  <si>
    <t>Robinia neomexicana</t>
  </si>
  <si>
    <t>Rosa woodsii</t>
  </si>
  <si>
    <t>Rosaceae</t>
  </si>
  <si>
    <t>Rubus</t>
  </si>
  <si>
    <t>Rubus armeniacus</t>
  </si>
  <si>
    <t>Rubus bifrons</t>
  </si>
  <si>
    <t>Rudbeckia laciniata</t>
  </si>
  <si>
    <t>Rumex crispus</t>
  </si>
  <si>
    <t>Salix</t>
  </si>
  <si>
    <t>Salix exigua</t>
  </si>
  <si>
    <t>Salix gooddingii</t>
  </si>
  <si>
    <t>Salix lasiolepis</t>
  </si>
  <si>
    <t>Sambucus glauca</t>
  </si>
  <si>
    <t>Schoenoplectus acutus var. occidentalis</t>
  </si>
  <si>
    <t>Sidalcea neomexicana</t>
  </si>
  <si>
    <t>Solidago</t>
  </si>
  <si>
    <t>Sonchus asper</t>
  </si>
  <si>
    <t>Sorghum halepense</t>
  </si>
  <si>
    <t>Symphoricarpos</t>
  </si>
  <si>
    <t>Taraxacum officinale</t>
  </si>
  <si>
    <t>Toxicodendron rydbergii</t>
  </si>
  <si>
    <t>Tragopogon dubius</t>
  </si>
  <si>
    <t>Typha</t>
  </si>
  <si>
    <t>Typha domingensis</t>
  </si>
  <si>
    <t>Urtica dioica</t>
  </si>
  <si>
    <t>Verbascum thapsus</t>
  </si>
  <si>
    <t>Veronica anagallis-aquatica</t>
  </si>
  <si>
    <t>Vinca</t>
  </si>
  <si>
    <t>Viola</t>
  </si>
  <si>
    <t>Viola nephrophylla</t>
  </si>
  <si>
    <t>Vitis arizonica</t>
  </si>
  <si>
    <t>algae</t>
  </si>
  <si>
    <t>unknown</t>
  </si>
  <si>
    <t>unknown Bryophyte</t>
  </si>
  <si>
    <t>unknown grass</t>
  </si>
  <si>
    <t>unknown herb</t>
  </si>
  <si>
    <t>unknown moss</t>
  </si>
  <si>
    <t>unknown shrub</t>
  </si>
  <si>
    <t/>
  </si>
  <si>
    <t>X</t>
  </si>
  <si>
    <t>AFWQScore</t>
  </si>
  <si>
    <t>AFWQRiskScore</t>
  </si>
  <si>
    <t>GEOScore</t>
  </si>
  <si>
    <t>GEORiskScore</t>
  </si>
  <si>
    <t>HABScore</t>
  </si>
  <si>
    <t>HABRiskScore</t>
  </si>
  <si>
    <t>BIOScore</t>
  </si>
  <si>
    <t>BIORiskScore</t>
  </si>
  <si>
    <t>FHIScore</t>
  </si>
  <si>
    <t>FHIRiskScore</t>
  </si>
  <si>
    <t>Mean Nat Res Cond</t>
  </si>
  <si>
    <t>Mean Nat Res Risk</t>
  </si>
  <si>
    <t>NullScores</t>
  </si>
  <si>
    <t>NullRiskScores</t>
  </si>
  <si>
    <t xml:space="preserve">Cress Middle </t>
  </si>
  <si>
    <t xml:space="preserve">Cress </t>
  </si>
  <si>
    <t xml:space="preserve">Crossing </t>
  </si>
  <si>
    <t xml:space="preserve">Wet Beaver Alcove </t>
  </si>
  <si>
    <t xml:space="preserve">Yerba Mansa </t>
  </si>
  <si>
    <t>Site Name</t>
  </si>
  <si>
    <t xml:space="preserve">Pieper Hatchery North </t>
  </si>
  <si>
    <t>Average</t>
  </si>
  <si>
    <t>All</t>
  </si>
  <si>
    <t xml:space="preserve"> </t>
  </si>
  <si>
    <t>Minimum</t>
  </si>
  <si>
    <t>Maximum</t>
  </si>
  <si>
    <t>Discharge (L/s)</t>
  </si>
  <si>
    <t>Wet Beaver Rheocrene</t>
  </si>
  <si>
    <t>new</t>
  </si>
  <si>
    <t>Median</t>
  </si>
  <si>
    <t>Pteridium aquilinum</t>
  </si>
  <si>
    <t>Sphaeralcea cf ambigua</t>
  </si>
  <si>
    <t>Trifolium cf repens</t>
  </si>
  <si>
    <t>Domestic Cow</t>
  </si>
  <si>
    <t xml:space="preserve">Thompson Springhouse </t>
  </si>
  <si>
    <t>Pocket Gopher</t>
  </si>
  <si>
    <t>Tiger Salamander larva</t>
  </si>
  <si>
    <t>Higher Taxon</t>
  </si>
  <si>
    <t>Mammal</t>
  </si>
  <si>
    <t>Amphibian</t>
  </si>
  <si>
    <t>Reptile</t>
  </si>
  <si>
    <t>Bird</t>
  </si>
  <si>
    <t>Fish</t>
  </si>
  <si>
    <t>S</t>
  </si>
  <si>
    <t xml:space="preserve">1 Big </t>
  </si>
  <si>
    <t>3 Brush</t>
  </si>
  <si>
    <t xml:space="preserve">4 Clarkdale Big </t>
  </si>
  <si>
    <t xml:space="preserve">5 Cochise </t>
  </si>
  <si>
    <t>6 Cress Lower</t>
  </si>
  <si>
    <t xml:space="preserve">7 Cress Middle </t>
  </si>
  <si>
    <t xml:space="preserve">8 Cress </t>
  </si>
  <si>
    <t xml:space="preserve">9 Crossing </t>
  </si>
  <si>
    <t>10 Dragonfly Medicine</t>
  </si>
  <si>
    <t xml:space="preserve">11 Fumann 5 </t>
  </si>
  <si>
    <t xml:space="preserve">12 Indian Garden </t>
  </si>
  <si>
    <t xml:space="preserve">13 King </t>
  </si>
  <si>
    <t xml:space="preserve">14 Low Wall </t>
  </si>
  <si>
    <t>15 Montezuma Well</t>
  </si>
  <si>
    <t xml:space="preserve">16 Parsnip </t>
  </si>
  <si>
    <t xml:space="preserve">17 Parsons </t>
  </si>
  <si>
    <t xml:space="preserve">18 Pieper Hatchery South </t>
  </si>
  <si>
    <t xml:space="preserve">19 Summer </t>
  </si>
  <si>
    <t xml:space="preserve">20 Thompson Springhouse </t>
  </si>
  <si>
    <t xml:space="preserve">21 Wet Beaver Alcove </t>
  </si>
  <si>
    <t xml:space="preserve">22 Wet Beaver Headwater </t>
  </si>
  <si>
    <t xml:space="preserve">23 Yerba Mansa </t>
  </si>
  <si>
    <t>I. Speer and H. Waltz</t>
  </si>
  <si>
    <t>Thompson</t>
  </si>
  <si>
    <t>L. Stevens, J. Ledbetter, B. Laughter, FVR Volunteer</t>
  </si>
  <si>
    <t>Total Person hrs</t>
  </si>
  <si>
    <t>No. Surveyors</t>
  </si>
  <si>
    <r>
      <t>Water Temp (</t>
    </r>
    <r>
      <rPr>
        <b/>
        <sz val="10"/>
        <color theme="1"/>
        <rFont val="Calibri"/>
        <family val="2"/>
      </rPr>
      <t>⁰C)</t>
    </r>
  </si>
  <si>
    <t>2 Private</t>
  </si>
  <si>
    <t>5 Private</t>
  </si>
  <si>
    <t>Number in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</si>
</sst>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8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21" fontId="19" fillId="0" borderId="1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6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/>
    </xf>
    <xf numFmtId="14" fontId="21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14" fontId="21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textRotation="90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textRotation="90"/>
    </xf>
    <xf numFmtId="165" fontId="16" fillId="0" borderId="11" xfId="0" applyNumberFormat="1" applyFont="1" applyBorder="1" applyAlignment="1">
      <alignment horizontal="center" textRotation="90"/>
    </xf>
    <xf numFmtId="165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0" xfId="0" quotePrefix="1" applyNumberFormat="1" applyBorder="1" applyAlignment="1">
      <alignment horizontal="center" vertical="center"/>
    </xf>
    <xf numFmtId="0" fontId="0" fillId="0" borderId="11" xfId="0" applyBorder="1"/>
    <xf numFmtId="0" fontId="16" fillId="0" borderId="15" xfId="0" applyFont="1" applyBorder="1" applyAlignment="1">
      <alignment horizontal="center" wrapText="1"/>
    </xf>
    <xf numFmtId="165" fontId="16" fillId="33" borderId="11" xfId="0" applyNumberFormat="1" applyFont="1" applyFill="1" applyBorder="1" applyAlignment="1">
      <alignment horizontal="center" textRotation="90"/>
    </xf>
    <xf numFmtId="165" fontId="0" fillId="33" borderId="12" xfId="0" applyNumberFormat="1" applyFill="1" applyBorder="1" applyAlignment="1">
      <alignment horizontal="center" vertical="center"/>
    </xf>
    <xf numFmtId="165" fontId="0" fillId="33" borderId="10" xfId="0" applyNumberForma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2" fontId="18" fillId="0" borderId="11" xfId="0" applyNumberFormat="1" applyFont="1" applyBorder="1" applyAlignment="1">
      <alignment horizontal="center" wrapText="1"/>
    </xf>
    <xf numFmtId="164" fontId="18" fillId="0" borderId="11" xfId="0" applyNumberFormat="1" applyFont="1" applyBorder="1" applyAlignment="1">
      <alignment horizontal="center" wrapText="1"/>
    </xf>
    <xf numFmtId="1" fontId="18" fillId="0" borderId="11" xfId="0" applyNumberFormat="1" applyFont="1" applyBorder="1" applyAlignment="1">
      <alignment horizontal="center" wrapText="1"/>
    </xf>
    <xf numFmtId="165" fontId="18" fillId="0" borderId="11" xfId="0" applyNumberFormat="1" applyFont="1" applyBorder="1" applyAlignment="1">
      <alignment horizontal="center" wrapText="1"/>
    </xf>
    <xf numFmtId="0" fontId="19" fillId="0" borderId="12" xfId="0" applyFont="1" applyBorder="1" applyAlignment="1">
      <alignment vertical="center"/>
    </xf>
    <xf numFmtId="14" fontId="19" fillId="0" borderId="12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65" fontId="19" fillId="0" borderId="12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2" fontId="19" fillId="0" borderId="10" xfId="0" quotePrefix="1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2" fontId="19" fillId="0" borderId="1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0" xfId="0" quotePrefix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21459540315416"/>
          <c:y val="4.7670639219934995E-2"/>
          <c:w val="0.75338825655471953"/>
          <c:h val="0.78678973903993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'Appendix C SEAP'!$O$1</c:f>
              <c:strCache>
                <c:ptCount val="1"/>
                <c:pt idx="0">
                  <c:v>Mean Nat Res Risk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D3CD8F9-3803-434C-ABDE-5769455917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A58-4CD2-B49F-CBE0BA21BD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CCD033-2F20-47B8-B725-68A3246232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A58-4CD2-B49F-CBE0BA21BD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AA2099-B404-4CE0-9C6E-D1B5DF0EA2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A58-4CD2-B49F-CBE0BA21BD3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D4ACE6-08A0-48D2-8F62-BD0BCD30CD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A58-4CD2-B49F-CBE0BA21BD3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68CFFD7-5C3C-4B40-9CC0-52169415FC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A58-4CD2-B49F-CBE0BA21BD3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77B7D74-1285-4F24-A541-F13CF5E09E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A58-4CD2-B49F-CBE0BA21BD3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498837-5E10-40E1-8CE3-14BBAD249D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A58-4CD2-B49F-CBE0BA21BD3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FF53467-0F8F-4008-AE22-749321BD49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A58-4CD2-B49F-CBE0BA21BD3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F88EF01-9F59-4B35-99F1-BDE6E58611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A58-4CD2-B49F-CBE0BA21BD3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09E9C2-B639-48CA-BD9B-7A10FA0571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A58-4CD2-B49F-CBE0BA21BD3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24DAF22-D371-4A60-9DA2-6D28ECEC24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A58-4CD2-B49F-CBE0BA21BD3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96D6BE1-ABBE-4BAF-97DC-6893B56B06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A58-4CD2-B49F-CBE0BA21BD3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F7D9887-0094-4C36-B951-C816D15A39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A58-4CD2-B49F-CBE0BA21BD3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B072E80-E6BF-4ECF-899B-3CC6BE6BD9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A58-4CD2-B49F-CBE0BA21BD3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331EE6E-F3B2-456F-92AD-FE15AE8F43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A58-4CD2-B49F-CBE0BA21BD3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36DC11D-84A8-4090-A630-D6BEA1976A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A58-4CD2-B49F-CBE0BA21BD3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20B7AE6-B191-43A6-AE52-3613ECC447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A58-4CD2-B49F-CBE0BA21BD3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3147F63-0E20-4E4F-A7A8-A0523F77FC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A58-4CD2-B49F-CBE0BA21BD3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78AE4F5-AD90-4AF5-A8BF-27832E129C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A58-4CD2-B49F-CBE0BA21BD3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8831AA0-08F8-4335-9F40-AEE52D2789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A58-4CD2-B49F-CBE0BA21BD3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A11D142-3634-4E37-97DF-5C4AC62BCE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A58-4CD2-B49F-CBE0BA21BD3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08882C4-60D9-4019-9A2E-F9DF6E1D66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A58-4CD2-B49F-CBE0BA21BD3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3F483EA-26EC-4AFF-BEBF-AD0D169E47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A58-4CD2-B49F-CBE0BA21BD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'Appendix C SEAP'!$N$2:$N$24</c:f>
              <c:numCache>
                <c:formatCode>0.0</c:formatCode>
                <c:ptCount val="23"/>
                <c:pt idx="0">
                  <c:v>4.0250000000000004</c:v>
                </c:pt>
                <c:pt idx="1">
                  <c:v>2.9749999999999996</c:v>
                </c:pt>
                <c:pt idx="2">
                  <c:v>3.9249999999999998</c:v>
                </c:pt>
                <c:pt idx="3">
                  <c:v>4.375</c:v>
                </c:pt>
                <c:pt idx="4">
                  <c:v>4.3250000000000002</c:v>
                </c:pt>
                <c:pt idx="5">
                  <c:v>4.75</c:v>
                </c:pt>
                <c:pt idx="6">
                  <c:v>5</c:v>
                </c:pt>
                <c:pt idx="7">
                  <c:v>3.6999999999999997</c:v>
                </c:pt>
                <c:pt idx="8">
                  <c:v>4.5999999999999996</c:v>
                </c:pt>
                <c:pt idx="9">
                  <c:v>4.7</c:v>
                </c:pt>
                <c:pt idx="10">
                  <c:v>5.0250000000000004</c:v>
                </c:pt>
                <c:pt idx="11">
                  <c:v>4.0999999999999996</c:v>
                </c:pt>
                <c:pt idx="12">
                  <c:v>4.375</c:v>
                </c:pt>
                <c:pt idx="13">
                  <c:v>4.9000000000000004</c:v>
                </c:pt>
                <c:pt idx="14">
                  <c:v>5.2</c:v>
                </c:pt>
                <c:pt idx="15">
                  <c:v>4.6500000000000004</c:v>
                </c:pt>
                <c:pt idx="16">
                  <c:v>4.3</c:v>
                </c:pt>
                <c:pt idx="17">
                  <c:v>4.4249999999999998</c:v>
                </c:pt>
                <c:pt idx="18">
                  <c:v>4.3499999999999996</c:v>
                </c:pt>
                <c:pt idx="19">
                  <c:v>4.0999999999999996</c:v>
                </c:pt>
                <c:pt idx="20">
                  <c:v>3.8250000000000002</c:v>
                </c:pt>
                <c:pt idx="21">
                  <c:v>5.3250000000000002</c:v>
                </c:pt>
                <c:pt idx="22">
                  <c:v>4.45</c:v>
                </c:pt>
              </c:numCache>
            </c:numRef>
          </c:xVal>
          <c:yVal>
            <c:numRef>
              <c:f>'Appendix C SEAP'!$O$2:$O$24</c:f>
              <c:numCache>
                <c:formatCode>0.0</c:formatCode>
                <c:ptCount val="23"/>
                <c:pt idx="0">
                  <c:v>3.0750000000000002</c:v>
                </c:pt>
                <c:pt idx="1">
                  <c:v>3.2749999999999999</c:v>
                </c:pt>
                <c:pt idx="2">
                  <c:v>2.65</c:v>
                </c:pt>
                <c:pt idx="3">
                  <c:v>2.625</c:v>
                </c:pt>
                <c:pt idx="4">
                  <c:v>2.1750000000000003</c:v>
                </c:pt>
                <c:pt idx="5">
                  <c:v>1.7999999999999998</c:v>
                </c:pt>
                <c:pt idx="6">
                  <c:v>2</c:v>
                </c:pt>
                <c:pt idx="7">
                  <c:v>2.6500000000000004</c:v>
                </c:pt>
                <c:pt idx="8">
                  <c:v>1.5999999999999999</c:v>
                </c:pt>
                <c:pt idx="9">
                  <c:v>1.5</c:v>
                </c:pt>
                <c:pt idx="10">
                  <c:v>1.8499999999999999</c:v>
                </c:pt>
                <c:pt idx="11">
                  <c:v>2.75</c:v>
                </c:pt>
                <c:pt idx="12">
                  <c:v>2.2000000000000002</c:v>
                </c:pt>
                <c:pt idx="13">
                  <c:v>1.125</c:v>
                </c:pt>
                <c:pt idx="14">
                  <c:v>2.4</c:v>
                </c:pt>
                <c:pt idx="15">
                  <c:v>1.9</c:v>
                </c:pt>
                <c:pt idx="16">
                  <c:v>3</c:v>
                </c:pt>
                <c:pt idx="17">
                  <c:v>2.35</c:v>
                </c:pt>
                <c:pt idx="18">
                  <c:v>2.25</c:v>
                </c:pt>
                <c:pt idx="19">
                  <c:v>2.6</c:v>
                </c:pt>
                <c:pt idx="20">
                  <c:v>2.7500000000000004</c:v>
                </c:pt>
                <c:pt idx="21">
                  <c:v>1.5750000000000002</c:v>
                </c:pt>
                <c:pt idx="22">
                  <c:v>2.4749999999999996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'Appendix C SEAP'!$B$2:$B$24</c15:f>
                <c15:dlblRangeCache>
                  <c:ptCount val="23"/>
                  <c:pt idx="0">
                    <c:v>1</c:v>
                  </c:pt>
                  <c:pt idx="1">
                    <c:v> </c:v>
                  </c:pt>
                  <c:pt idx="2">
                    <c:v>3</c:v>
                  </c:pt>
                  <c:pt idx="3">
                    <c:v>4</c:v>
                  </c:pt>
                  <c:pt idx="4">
                    <c:v> 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A58-4CD2-B49F-CBE0BA21B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497616"/>
        <c:axId val="810494016"/>
      </c:scatterChart>
      <c:valAx>
        <c:axId val="810497616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494016"/>
        <c:crosses val="autoZero"/>
        <c:crossBetween val="midCat"/>
        <c:majorUnit val="1"/>
      </c:valAx>
      <c:valAx>
        <c:axId val="81049401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497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530225</xdr:colOff>
      <xdr:row>5</xdr:row>
      <xdr:rowOff>50800</xdr:rowOff>
    </xdr:from>
    <xdr:to>
      <xdr:col>24</xdr:col>
      <xdr:colOff>19050</xdr:colOff>
      <xdr:row>23</xdr:row>
      <xdr:rowOff>120649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4F9F28-BEFD-74CB-AAE9-33E382D6DF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9D03-D254-488F-A362-D325962369C9}">
  <dimension ref="A1:Z37"/>
  <sheetViews>
    <sheetView topLeftCell="C1" workbookViewId="0">
      <pane ySplit="1" topLeftCell="A6" activePane="bottomLeft" state="frozen"/>
      <selection pane="bottomLeft" activeCell="B10" sqref="B10:S10"/>
    </sheetView>
  </sheetViews>
  <sheetFormatPr defaultColWidth="13.42578125" defaultRowHeight="15" x14ac:dyDescent="0.25"/>
  <cols>
    <col min="1" max="1" width="13.28515625" customWidth="1"/>
    <col min="2" max="2" width="5.7109375" style="4" bestFit="1" customWidth="1"/>
    <col min="3" max="4" width="7.140625" bestFit="1" customWidth="1"/>
    <col min="5" max="5" width="6.5703125" style="4" bestFit="1" customWidth="1"/>
    <col min="6" max="6" width="8.42578125" style="4" bestFit="1" customWidth="1"/>
    <col min="7" max="7" width="9.85546875" style="4" bestFit="1" customWidth="1"/>
    <col min="8" max="8" width="11.140625" style="4" bestFit="1" customWidth="1"/>
    <col min="9" max="9" width="6.42578125" style="4" bestFit="1" customWidth="1"/>
    <col min="10" max="10" width="11.140625" customWidth="1"/>
    <col min="11" max="11" width="8.140625" style="4" customWidth="1"/>
    <col min="12" max="12" width="4.42578125" style="4" customWidth="1"/>
    <col min="13" max="13" width="10.42578125" customWidth="1"/>
    <col min="14" max="14" width="11.7109375" customWidth="1"/>
    <col min="15" max="15" width="9.5703125" style="4" bestFit="1" customWidth="1"/>
    <col min="16" max="16" width="9.5703125" style="4" customWidth="1"/>
    <col min="17" max="17" width="19" bestFit="1" customWidth="1"/>
    <col min="18" max="18" width="17.85546875" bestFit="1" customWidth="1"/>
    <col min="19" max="19" width="22.5703125" bestFit="1" customWidth="1"/>
    <col min="26" max="26" width="11.85546875" bestFit="1" customWidth="1"/>
  </cols>
  <sheetData>
    <row r="1" spans="1:26" s="3" customFormat="1" ht="37.5" thickBot="1" x14ac:dyDescent="0.3">
      <c r="A1" s="20" t="s">
        <v>1</v>
      </c>
      <c r="B1" s="20" t="s">
        <v>0</v>
      </c>
      <c r="C1" s="20" t="s">
        <v>3</v>
      </c>
      <c r="D1" s="20" t="s">
        <v>4</v>
      </c>
      <c r="E1" s="20" t="s">
        <v>97</v>
      </c>
      <c r="F1" s="20" t="s">
        <v>69</v>
      </c>
      <c r="G1" s="20" t="s">
        <v>82</v>
      </c>
      <c r="H1" s="20" t="s">
        <v>83</v>
      </c>
      <c r="I1" s="20" t="s">
        <v>81</v>
      </c>
      <c r="J1" s="20" t="s">
        <v>2</v>
      </c>
      <c r="K1" s="20" t="s">
        <v>566</v>
      </c>
      <c r="L1" s="20" t="s">
        <v>84</v>
      </c>
      <c r="M1" s="20" t="s">
        <v>103</v>
      </c>
      <c r="N1" s="11" t="s">
        <v>8</v>
      </c>
      <c r="O1" s="11" t="s">
        <v>70</v>
      </c>
      <c r="P1" s="11" t="s">
        <v>565</v>
      </c>
      <c r="Q1" s="11" t="s">
        <v>6</v>
      </c>
      <c r="R1" s="11" t="s">
        <v>7</v>
      </c>
      <c r="S1" s="20" t="s">
        <v>5</v>
      </c>
    </row>
    <row r="2" spans="1:26" s="5" customFormat="1" ht="24.75" thickTop="1" x14ac:dyDescent="0.25">
      <c r="A2" s="22" t="s">
        <v>57</v>
      </c>
      <c r="B2" s="21">
        <v>18793</v>
      </c>
      <c r="C2" s="23" t="s">
        <v>16</v>
      </c>
      <c r="D2" s="23" t="s">
        <v>31</v>
      </c>
      <c r="E2" s="21">
        <v>1</v>
      </c>
      <c r="F2" s="24">
        <v>45061</v>
      </c>
      <c r="G2" s="21">
        <v>34.867249999999999</v>
      </c>
      <c r="H2" s="21">
        <v>-112.42379</v>
      </c>
      <c r="I2" s="21">
        <v>1289</v>
      </c>
      <c r="J2" s="22" t="s">
        <v>72</v>
      </c>
      <c r="K2" s="66">
        <v>1</v>
      </c>
      <c r="L2" s="21">
        <v>0</v>
      </c>
      <c r="M2" s="22" t="s">
        <v>102</v>
      </c>
      <c r="N2" s="14" t="s">
        <v>110</v>
      </c>
      <c r="O2" s="15">
        <v>2.083333333333337E-2</v>
      </c>
      <c r="P2" s="15">
        <f>O2*K2</f>
        <v>2.083333333333337E-2</v>
      </c>
      <c r="Q2" s="14" t="s">
        <v>35</v>
      </c>
      <c r="R2" s="14" t="s">
        <v>20</v>
      </c>
      <c r="S2" s="23" t="s">
        <v>32</v>
      </c>
    </row>
    <row r="3" spans="1:26" s="5" customFormat="1" ht="68.099999999999994" customHeight="1" x14ac:dyDescent="0.25">
      <c r="A3" s="22" t="s">
        <v>540</v>
      </c>
      <c r="B3" s="25">
        <v>739</v>
      </c>
      <c r="C3" s="27" t="s">
        <v>22</v>
      </c>
      <c r="D3" s="27" t="s">
        <v>11</v>
      </c>
      <c r="E3" s="25">
        <v>2</v>
      </c>
      <c r="F3" s="28">
        <v>45050</v>
      </c>
      <c r="G3" s="25">
        <v>35.158119999999997</v>
      </c>
      <c r="H3" s="25">
        <v>-112.08072</v>
      </c>
      <c r="I3" s="25">
        <v>2088</v>
      </c>
      <c r="J3" s="26" t="s">
        <v>86</v>
      </c>
      <c r="K3" s="67">
        <v>5</v>
      </c>
      <c r="L3" s="25">
        <v>10</v>
      </c>
      <c r="M3" s="26" t="s">
        <v>98</v>
      </c>
      <c r="N3" s="14" t="s">
        <v>78</v>
      </c>
      <c r="O3" s="15">
        <v>0.2673611111111111</v>
      </c>
      <c r="P3" s="15">
        <f>O3*K3</f>
        <v>1.3368055555555556</v>
      </c>
      <c r="Q3" s="14" t="s">
        <v>24</v>
      </c>
      <c r="R3" s="14" t="s">
        <v>20</v>
      </c>
      <c r="S3" s="27" t="s">
        <v>23</v>
      </c>
    </row>
    <row r="4" spans="1:26" s="5" customFormat="1" ht="36" x14ac:dyDescent="0.25">
      <c r="A4" s="26" t="s">
        <v>55</v>
      </c>
      <c r="B4" s="25">
        <v>255222</v>
      </c>
      <c r="C4" s="27" t="s">
        <v>22</v>
      </c>
      <c r="D4" s="27" t="s">
        <v>31</v>
      </c>
      <c r="E4" s="25">
        <v>1</v>
      </c>
      <c r="F4" s="28">
        <v>45072</v>
      </c>
      <c r="G4" s="25">
        <v>34.910310000000003</v>
      </c>
      <c r="H4" s="25">
        <v>-111.72767</v>
      </c>
      <c r="I4" s="25">
        <v>1387</v>
      </c>
      <c r="J4" s="26" t="s">
        <v>92</v>
      </c>
      <c r="K4" s="67">
        <v>3</v>
      </c>
      <c r="L4" s="25">
        <v>3</v>
      </c>
      <c r="M4" s="26" t="s">
        <v>98</v>
      </c>
      <c r="N4" s="14" t="s">
        <v>79</v>
      </c>
      <c r="O4" s="15">
        <v>6.9444444444444198E-3</v>
      </c>
      <c r="P4" s="15">
        <f t="shared" ref="P4:P36" si="0">O4*K4</f>
        <v>2.0833333333333259E-2</v>
      </c>
      <c r="Q4" s="14" t="s">
        <v>46</v>
      </c>
      <c r="R4" s="14" t="s">
        <v>20</v>
      </c>
      <c r="S4" s="27" t="s">
        <v>32</v>
      </c>
    </row>
    <row r="5" spans="1:26" s="5" customFormat="1" ht="48" x14ac:dyDescent="0.25">
      <c r="A5" s="22" t="s">
        <v>568</v>
      </c>
      <c r="B5" s="97" t="s">
        <v>85</v>
      </c>
      <c r="C5" s="27" t="s">
        <v>16</v>
      </c>
      <c r="D5" s="27" t="s">
        <v>31</v>
      </c>
      <c r="E5" s="25">
        <v>2</v>
      </c>
      <c r="F5" s="28">
        <v>45062</v>
      </c>
      <c r="G5" s="97" t="s">
        <v>85</v>
      </c>
      <c r="H5" s="97" t="s">
        <v>85</v>
      </c>
      <c r="I5" s="97" t="s">
        <v>85</v>
      </c>
      <c r="J5" s="26" t="s">
        <v>76</v>
      </c>
      <c r="K5" s="67">
        <v>4</v>
      </c>
      <c r="L5" s="25">
        <v>6</v>
      </c>
      <c r="M5" s="97" t="s">
        <v>85</v>
      </c>
      <c r="N5" s="14" t="s">
        <v>80</v>
      </c>
      <c r="O5" s="15">
        <v>3.125E-2</v>
      </c>
      <c r="P5" s="15">
        <f t="shared" si="0"/>
        <v>0.125</v>
      </c>
      <c r="Q5" s="97" t="s">
        <v>85</v>
      </c>
      <c r="R5" s="97" t="s">
        <v>85</v>
      </c>
      <c r="S5" s="27" t="s">
        <v>32</v>
      </c>
    </row>
    <row r="6" spans="1:26" s="5" customFormat="1" ht="48" x14ac:dyDescent="0.25">
      <c r="A6" s="22" t="s">
        <v>541</v>
      </c>
      <c r="B6" s="25">
        <v>237744</v>
      </c>
      <c r="C6" s="27" t="s">
        <v>16</v>
      </c>
      <c r="D6" s="27" t="s">
        <v>31</v>
      </c>
      <c r="E6" s="25">
        <v>2</v>
      </c>
      <c r="F6" s="28">
        <v>45061</v>
      </c>
      <c r="G6" s="25">
        <v>34.866970000000002</v>
      </c>
      <c r="H6" s="25">
        <v>-112.42397</v>
      </c>
      <c r="I6" s="25">
        <v>1293</v>
      </c>
      <c r="J6" s="26" t="s">
        <v>74</v>
      </c>
      <c r="K6" s="67">
        <v>3</v>
      </c>
      <c r="L6" s="25">
        <v>10</v>
      </c>
      <c r="M6" s="26" t="s">
        <v>109</v>
      </c>
      <c r="N6" s="14" t="s">
        <v>78</v>
      </c>
      <c r="O6" s="15">
        <v>6.597222222222221E-2</v>
      </c>
      <c r="P6" s="15">
        <f t="shared" si="0"/>
        <v>0.19791666666666663</v>
      </c>
      <c r="Q6" s="14" t="s">
        <v>35</v>
      </c>
      <c r="R6" s="14" t="s">
        <v>20</v>
      </c>
      <c r="S6" s="27" t="s">
        <v>32</v>
      </c>
    </row>
    <row r="7" spans="1:26" s="5" customFormat="1" ht="36" x14ac:dyDescent="0.25">
      <c r="A7" s="26" t="s">
        <v>48</v>
      </c>
      <c r="B7" s="25">
        <v>255217</v>
      </c>
      <c r="C7" s="27" t="s">
        <v>22</v>
      </c>
      <c r="D7" s="27" t="s">
        <v>31</v>
      </c>
      <c r="E7" s="25">
        <v>1</v>
      </c>
      <c r="F7" s="28">
        <v>45072</v>
      </c>
      <c r="G7" s="25">
        <v>34.907809999999998</v>
      </c>
      <c r="H7" s="25">
        <v>-111.72629000000001</v>
      </c>
      <c r="I7" s="25">
        <v>1387</v>
      </c>
      <c r="J7" s="26" t="s">
        <v>92</v>
      </c>
      <c r="K7" s="67">
        <v>3</v>
      </c>
      <c r="L7" s="25">
        <v>3</v>
      </c>
      <c r="M7" s="26" t="s">
        <v>105</v>
      </c>
      <c r="N7" s="14" t="s">
        <v>79</v>
      </c>
      <c r="O7" s="15">
        <v>6.9444444444444198E-3</v>
      </c>
      <c r="P7" s="15">
        <f t="shared" si="0"/>
        <v>2.0833333333333259E-2</v>
      </c>
      <c r="Q7" s="14" t="s">
        <v>46</v>
      </c>
      <c r="R7" s="14" t="s">
        <v>20</v>
      </c>
      <c r="S7" s="27" t="s">
        <v>32</v>
      </c>
    </row>
    <row r="8" spans="1:26" s="5" customFormat="1" ht="36" x14ac:dyDescent="0.25">
      <c r="A8" s="26" t="s">
        <v>54</v>
      </c>
      <c r="B8" s="25">
        <v>255221</v>
      </c>
      <c r="C8" s="27" t="s">
        <v>22</v>
      </c>
      <c r="D8" s="27" t="s">
        <v>31</v>
      </c>
      <c r="E8" s="25">
        <v>1</v>
      </c>
      <c r="F8" s="28">
        <v>45072</v>
      </c>
      <c r="G8" s="25">
        <v>34.9099</v>
      </c>
      <c r="H8" s="25">
        <v>-111.72792</v>
      </c>
      <c r="I8" s="25">
        <v>1385</v>
      </c>
      <c r="J8" s="26" t="s">
        <v>92</v>
      </c>
      <c r="K8" s="67">
        <v>3</v>
      </c>
      <c r="L8" s="25">
        <v>2</v>
      </c>
      <c r="M8" s="26" t="s">
        <v>99</v>
      </c>
      <c r="N8" s="14" t="s">
        <v>111</v>
      </c>
      <c r="O8" s="15">
        <v>1.388888888888884E-2</v>
      </c>
      <c r="P8" s="15">
        <f t="shared" si="0"/>
        <v>4.1666666666666519E-2</v>
      </c>
      <c r="Q8" s="14" t="s">
        <v>46</v>
      </c>
      <c r="R8" s="14" t="s">
        <v>20</v>
      </c>
      <c r="S8" s="27" t="s">
        <v>32</v>
      </c>
    </row>
    <row r="9" spans="1:26" s="5" customFormat="1" ht="60" x14ac:dyDescent="0.25">
      <c r="A9" s="22" t="s">
        <v>542</v>
      </c>
      <c r="B9" s="25">
        <v>175510</v>
      </c>
      <c r="C9" s="27" t="s">
        <v>16</v>
      </c>
      <c r="D9" s="27" t="s">
        <v>61</v>
      </c>
      <c r="E9" s="25">
        <v>2</v>
      </c>
      <c r="F9" s="28">
        <v>45080</v>
      </c>
      <c r="G9" s="25">
        <v>34.76728</v>
      </c>
      <c r="H9" s="25">
        <v>-112.04253</v>
      </c>
      <c r="I9" s="25">
        <v>1023</v>
      </c>
      <c r="J9" s="26" t="s">
        <v>564</v>
      </c>
      <c r="K9" s="67">
        <v>4</v>
      </c>
      <c r="L9" s="25">
        <v>10</v>
      </c>
      <c r="M9" s="26" t="s">
        <v>105</v>
      </c>
      <c r="N9" s="14" t="s">
        <v>78</v>
      </c>
      <c r="O9" s="15">
        <v>0.15972222222222221</v>
      </c>
      <c r="P9" s="15">
        <f t="shared" si="0"/>
        <v>0.63888888888888884</v>
      </c>
      <c r="Q9" s="14" t="s">
        <v>37</v>
      </c>
      <c r="R9" s="14" t="s">
        <v>20</v>
      </c>
      <c r="S9" s="27" t="s">
        <v>62</v>
      </c>
    </row>
    <row r="10" spans="1:26" s="5" customFormat="1" ht="48" x14ac:dyDescent="0.25">
      <c r="A10" s="22" t="s">
        <v>569</v>
      </c>
      <c r="B10" s="97" t="s">
        <v>85</v>
      </c>
      <c r="C10" s="27" t="s">
        <v>16</v>
      </c>
      <c r="D10" s="27" t="s">
        <v>31</v>
      </c>
      <c r="E10" s="25">
        <v>2</v>
      </c>
      <c r="F10" s="28">
        <v>45062</v>
      </c>
      <c r="G10" s="97" t="s">
        <v>85</v>
      </c>
      <c r="H10" s="97" t="s">
        <v>85</v>
      </c>
      <c r="I10" s="97" t="s">
        <v>85</v>
      </c>
      <c r="J10" s="26" t="s">
        <v>90</v>
      </c>
      <c r="K10" s="67">
        <v>4</v>
      </c>
      <c r="L10" s="25">
        <v>10</v>
      </c>
      <c r="M10" s="26" t="s">
        <v>98</v>
      </c>
      <c r="N10" s="14" t="s">
        <v>78</v>
      </c>
      <c r="O10" s="15">
        <v>4.513888888888884E-2</v>
      </c>
      <c r="P10" s="15">
        <f t="shared" si="0"/>
        <v>0.18055555555555536</v>
      </c>
      <c r="Q10" s="97" t="s">
        <v>85</v>
      </c>
      <c r="R10" s="97" t="s">
        <v>85</v>
      </c>
      <c r="S10" s="27" t="s">
        <v>32</v>
      </c>
    </row>
    <row r="11" spans="1:26" s="5" customFormat="1" ht="36" x14ac:dyDescent="0.25">
      <c r="A11" s="26" t="s">
        <v>49</v>
      </c>
      <c r="B11" s="25">
        <v>255218</v>
      </c>
      <c r="C11" s="27" t="s">
        <v>22</v>
      </c>
      <c r="D11" s="27" t="s">
        <v>31</v>
      </c>
      <c r="E11" s="25">
        <v>1</v>
      </c>
      <c r="F11" s="28">
        <v>45072</v>
      </c>
      <c r="G11" s="25">
        <v>34.908389999999997</v>
      </c>
      <c r="H11" s="25">
        <v>-111.72675</v>
      </c>
      <c r="I11" s="25">
        <v>1381</v>
      </c>
      <c r="J11" s="26" t="s">
        <v>92</v>
      </c>
      <c r="K11" s="67">
        <v>3</v>
      </c>
      <c r="L11" s="25">
        <v>2</v>
      </c>
      <c r="M11" s="26" t="s">
        <v>107</v>
      </c>
      <c r="N11" s="14" t="s">
        <v>111</v>
      </c>
      <c r="O11" s="15">
        <v>2.083333333333337E-2</v>
      </c>
      <c r="P11" s="15">
        <f t="shared" si="0"/>
        <v>6.2500000000000111E-2</v>
      </c>
      <c r="Q11" s="14" t="s">
        <v>46</v>
      </c>
      <c r="R11" s="14" t="s">
        <v>20</v>
      </c>
      <c r="S11" s="27" t="s">
        <v>32</v>
      </c>
    </row>
    <row r="12" spans="1:26" s="5" customFormat="1" ht="48" x14ac:dyDescent="0.25">
      <c r="A12" s="22" t="s">
        <v>544</v>
      </c>
      <c r="B12" s="25">
        <v>255214</v>
      </c>
      <c r="C12" s="27" t="s">
        <v>16</v>
      </c>
      <c r="D12" s="27" t="s">
        <v>11</v>
      </c>
      <c r="E12" s="25">
        <v>2</v>
      </c>
      <c r="F12" s="28">
        <v>45059</v>
      </c>
      <c r="G12" s="25">
        <v>34.851559999999999</v>
      </c>
      <c r="H12" s="25">
        <v>-112.06636</v>
      </c>
      <c r="I12" s="25">
        <v>985</v>
      </c>
      <c r="J12" s="26" t="s">
        <v>75</v>
      </c>
      <c r="K12" s="67">
        <v>4</v>
      </c>
      <c r="L12" s="25">
        <v>10</v>
      </c>
      <c r="M12" s="26" t="s">
        <v>105</v>
      </c>
      <c r="N12" s="14" t="s">
        <v>78</v>
      </c>
      <c r="O12" s="15">
        <v>9.375E-2</v>
      </c>
      <c r="P12" s="15">
        <f t="shared" si="0"/>
        <v>0.375</v>
      </c>
      <c r="Q12" s="14" t="s">
        <v>37</v>
      </c>
      <c r="R12" s="14" t="s">
        <v>20</v>
      </c>
      <c r="S12" s="27" t="s">
        <v>36</v>
      </c>
    </row>
    <row r="13" spans="1:26" s="5" customFormat="1" ht="24" x14ac:dyDescent="0.25">
      <c r="A13" s="22" t="s">
        <v>545</v>
      </c>
      <c r="B13" s="25">
        <v>255212</v>
      </c>
      <c r="C13" s="27" t="s">
        <v>16</v>
      </c>
      <c r="D13" s="27" t="s">
        <v>11</v>
      </c>
      <c r="E13" s="25">
        <v>1</v>
      </c>
      <c r="F13" s="28">
        <v>45059</v>
      </c>
      <c r="G13" s="25">
        <v>34.851439999999997</v>
      </c>
      <c r="H13" s="25">
        <v>-112.06659999999999</v>
      </c>
      <c r="I13" s="25">
        <v>1062</v>
      </c>
      <c r="J13" s="26" t="s">
        <v>73</v>
      </c>
      <c r="K13" s="67">
        <v>1</v>
      </c>
      <c r="L13" s="25">
        <v>3</v>
      </c>
      <c r="M13" s="26" t="s">
        <v>105</v>
      </c>
      <c r="N13" s="14" t="s">
        <v>111</v>
      </c>
      <c r="O13" s="15">
        <v>2.430555555555558E-2</v>
      </c>
      <c r="P13" s="15">
        <f t="shared" si="0"/>
        <v>2.430555555555558E-2</v>
      </c>
      <c r="Q13" s="14" t="s">
        <v>37</v>
      </c>
      <c r="R13" s="14" t="s">
        <v>20</v>
      </c>
      <c r="S13" s="27" t="s">
        <v>36</v>
      </c>
    </row>
    <row r="14" spans="1:26" s="5" customFormat="1" ht="48" x14ac:dyDescent="0.25">
      <c r="A14" s="22" t="s">
        <v>546</v>
      </c>
      <c r="B14" s="25">
        <v>18827</v>
      </c>
      <c r="C14" s="27" t="s">
        <v>16</v>
      </c>
      <c r="D14" s="27" t="s">
        <v>11</v>
      </c>
      <c r="E14" s="25">
        <v>2</v>
      </c>
      <c r="F14" s="28">
        <v>45059</v>
      </c>
      <c r="G14" s="25">
        <v>34.850830000000002</v>
      </c>
      <c r="H14" s="25">
        <v>-112.06735</v>
      </c>
      <c r="I14" s="25">
        <v>1172</v>
      </c>
      <c r="J14" s="26" t="s">
        <v>76</v>
      </c>
      <c r="K14" s="67">
        <v>4</v>
      </c>
      <c r="L14" s="25">
        <v>9</v>
      </c>
      <c r="M14" s="26" t="s">
        <v>98</v>
      </c>
      <c r="N14" s="14" t="s">
        <v>78</v>
      </c>
      <c r="O14" s="15">
        <v>4.166666666666663E-2</v>
      </c>
      <c r="P14" s="15">
        <f t="shared" si="0"/>
        <v>0.16666666666666652</v>
      </c>
      <c r="Q14" s="14" t="s">
        <v>37</v>
      </c>
      <c r="R14" s="14" t="s">
        <v>20</v>
      </c>
      <c r="S14" s="27" t="s">
        <v>36</v>
      </c>
    </row>
    <row r="15" spans="1:26" s="5" customFormat="1" ht="36" x14ac:dyDescent="0.25">
      <c r="A15" s="22" t="s">
        <v>547</v>
      </c>
      <c r="B15" s="25">
        <v>237742</v>
      </c>
      <c r="C15" s="27" t="s">
        <v>16</v>
      </c>
      <c r="D15" s="27" t="s">
        <v>33</v>
      </c>
      <c r="E15" s="25">
        <v>1</v>
      </c>
      <c r="F15" s="28">
        <v>45061</v>
      </c>
      <c r="G15" s="25">
        <v>34.865459999999999</v>
      </c>
      <c r="H15" s="25">
        <v>-112.42632</v>
      </c>
      <c r="I15" s="25">
        <v>1291</v>
      </c>
      <c r="J15" s="26" t="s">
        <v>77</v>
      </c>
      <c r="K15" s="67">
        <v>3</v>
      </c>
      <c r="L15" s="25">
        <v>3</v>
      </c>
      <c r="M15" s="26" t="s">
        <v>99</v>
      </c>
      <c r="N15" s="14" t="s">
        <v>111</v>
      </c>
      <c r="O15" s="15">
        <v>2.083333333333337E-2</v>
      </c>
      <c r="P15" s="15">
        <f t="shared" si="0"/>
        <v>6.2500000000000111E-2</v>
      </c>
      <c r="Q15" s="14" t="s">
        <v>35</v>
      </c>
      <c r="R15" s="14" t="s">
        <v>20</v>
      </c>
      <c r="S15" s="27" t="s">
        <v>34</v>
      </c>
    </row>
    <row r="16" spans="1:26" s="5" customFormat="1" ht="24" x14ac:dyDescent="0.25">
      <c r="A16" s="22" t="s">
        <v>548</v>
      </c>
      <c r="B16" s="25">
        <v>19233</v>
      </c>
      <c r="C16" s="27" t="s">
        <v>10</v>
      </c>
      <c r="D16" s="27" t="s">
        <v>11</v>
      </c>
      <c r="E16" s="25">
        <v>2</v>
      </c>
      <c r="F16" s="28">
        <v>45048</v>
      </c>
      <c r="G16" s="25">
        <v>34.42436</v>
      </c>
      <c r="H16" s="25">
        <v>-111.57308999999999</v>
      </c>
      <c r="I16" s="25">
        <v>1330</v>
      </c>
      <c r="J16" s="26" t="s">
        <v>87</v>
      </c>
      <c r="K16" s="67">
        <v>2</v>
      </c>
      <c r="L16" s="25">
        <v>10</v>
      </c>
      <c r="M16" s="26" t="s">
        <v>99</v>
      </c>
      <c r="N16" s="14" t="s">
        <v>78</v>
      </c>
      <c r="O16" s="15">
        <v>0.13541666666666663</v>
      </c>
      <c r="P16" s="15">
        <f t="shared" si="0"/>
        <v>0.27083333333333326</v>
      </c>
      <c r="Q16" s="14" t="s">
        <v>13</v>
      </c>
      <c r="R16" s="14" t="s">
        <v>14</v>
      </c>
      <c r="S16" s="27" t="s">
        <v>12</v>
      </c>
      <c r="Z16" s="5">
        <f>12/34</f>
        <v>0.35294117647058826</v>
      </c>
    </row>
    <row r="17" spans="1:19" s="5" customFormat="1" ht="72" x14ac:dyDescent="0.25">
      <c r="A17" s="22" t="s">
        <v>549</v>
      </c>
      <c r="B17" s="25">
        <v>255228</v>
      </c>
      <c r="C17" s="27" t="s">
        <v>10</v>
      </c>
      <c r="D17" s="27" t="s">
        <v>11</v>
      </c>
      <c r="E17" s="25">
        <v>2</v>
      </c>
      <c r="F17" s="28">
        <v>45106</v>
      </c>
      <c r="G17" s="25">
        <v>34.437399999999997</v>
      </c>
      <c r="H17" s="25">
        <v>-111.42914</v>
      </c>
      <c r="I17" s="25">
        <v>1843</v>
      </c>
      <c r="J17" s="26" t="s">
        <v>93</v>
      </c>
      <c r="K17" s="67">
        <v>6</v>
      </c>
      <c r="L17" s="25">
        <v>10</v>
      </c>
      <c r="M17" s="26" t="s">
        <v>98</v>
      </c>
      <c r="N17" s="14" t="s">
        <v>78</v>
      </c>
      <c r="O17" s="15">
        <v>8.333333333333337E-2</v>
      </c>
      <c r="P17" s="15">
        <f t="shared" si="0"/>
        <v>0.50000000000000022</v>
      </c>
      <c r="Q17" s="14" t="s">
        <v>67</v>
      </c>
      <c r="R17" s="14" t="s">
        <v>14</v>
      </c>
      <c r="S17" s="27" t="s">
        <v>12</v>
      </c>
    </row>
    <row r="18" spans="1:19" s="5" customFormat="1" ht="48" x14ac:dyDescent="0.25">
      <c r="A18" s="22" t="s">
        <v>550</v>
      </c>
      <c r="B18" s="25">
        <v>255216</v>
      </c>
      <c r="C18" s="27" t="s">
        <v>16</v>
      </c>
      <c r="D18" s="27" t="s">
        <v>11</v>
      </c>
      <c r="E18" s="25">
        <v>2</v>
      </c>
      <c r="F18" s="28">
        <v>45062</v>
      </c>
      <c r="G18" s="25">
        <v>34.413040000000002</v>
      </c>
      <c r="H18" s="25">
        <v>-111.78385</v>
      </c>
      <c r="I18" s="25">
        <v>879</v>
      </c>
      <c r="J18" s="26" t="s">
        <v>76</v>
      </c>
      <c r="K18" s="67">
        <v>4</v>
      </c>
      <c r="L18" s="25">
        <v>10</v>
      </c>
      <c r="M18" s="26" t="s">
        <v>105</v>
      </c>
      <c r="N18" s="14" t="s">
        <v>78</v>
      </c>
      <c r="O18" s="15">
        <v>6.597222222222221E-2</v>
      </c>
      <c r="P18" s="15">
        <f t="shared" si="0"/>
        <v>0.26388888888888884</v>
      </c>
      <c r="Q18" s="14" t="s">
        <v>27</v>
      </c>
      <c r="R18" s="14" t="s">
        <v>14</v>
      </c>
      <c r="S18" s="27" t="s">
        <v>26</v>
      </c>
    </row>
    <row r="19" spans="1:19" s="5" customFormat="1" ht="24" x14ac:dyDescent="0.25">
      <c r="A19" s="26" t="s">
        <v>56</v>
      </c>
      <c r="B19" s="25">
        <v>255224</v>
      </c>
      <c r="C19" s="27" t="s">
        <v>22</v>
      </c>
      <c r="D19" s="27" t="s">
        <v>11</v>
      </c>
      <c r="E19" s="25">
        <v>1</v>
      </c>
      <c r="F19" s="28">
        <v>45073</v>
      </c>
      <c r="G19" s="25">
        <v>34.911799999999999</v>
      </c>
      <c r="H19" s="25">
        <v>-111.72606</v>
      </c>
      <c r="I19" s="25">
        <v>1391</v>
      </c>
      <c r="J19" s="26" t="s">
        <v>91</v>
      </c>
      <c r="K19" s="67"/>
      <c r="L19" s="25">
        <v>2</v>
      </c>
      <c r="M19" s="26" t="s">
        <v>105</v>
      </c>
      <c r="N19" s="14" t="s">
        <v>111</v>
      </c>
      <c r="O19" s="15">
        <v>1.041666666666663E-2</v>
      </c>
      <c r="P19" s="15">
        <f t="shared" si="0"/>
        <v>0</v>
      </c>
      <c r="Q19" s="14" t="s">
        <v>46</v>
      </c>
      <c r="R19" s="14" t="s">
        <v>20</v>
      </c>
      <c r="S19" s="27" t="s">
        <v>29</v>
      </c>
    </row>
    <row r="20" spans="1:19" s="5" customFormat="1" ht="24" x14ac:dyDescent="0.25">
      <c r="A20" s="22" t="s">
        <v>551</v>
      </c>
      <c r="B20" s="25">
        <v>10508</v>
      </c>
      <c r="C20" s="27" t="s">
        <v>16</v>
      </c>
      <c r="D20" s="27" t="s">
        <v>11</v>
      </c>
      <c r="E20" s="25">
        <v>2</v>
      </c>
      <c r="F20" s="28">
        <v>45056</v>
      </c>
      <c r="G20" s="25">
        <v>34.945590000000003</v>
      </c>
      <c r="H20" s="25">
        <v>-112.32746</v>
      </c>
      <c r="I20" s="25">
        <v>1365</v>
      </c>
      <c r="J20" s="26" t="s">
        <v>87</v>
      </c>
      <c r="K20" s="67">
        <v>2</v>
      </c>
      <c r="L20" s="25">
        <v>10</v>
      </c>
      <c r="M20" s="26" t="s">
        <v>99</v>
      </c>
      <c r="N20" s="14" t="s">
        <v>78</v>
      </c>
      <c r="O20" s="15">
        <v>0.10763888888888884</v>
      </c>
      <c r="P20" s="15">
        <f t="shared" si="0"/>
        <v>0.21527777777777768</v>
      </c>
      <c r="Q20" s="14" t="s">
        <v>44</v>
      </c>
      <c r="R20" s="14" t="s">
        <v>20</v>
      </c>
      <c r="S20" s="27" t="s">
        <v>36</v>
      </c>
    </row>
    <row r="21" spans="1:19" s="5" customFormat="1" ht="48" x14ac:dyDescent="0.25">
      <c r="A21" s="22" t="s">
        <v>552</v>
      </c>
      <c r="B21" s="25">
        <v>19146</v>
      </c>
      <c r="C21" s="27" t="s">
        <v>16</v>
      </c>
      <c r="D21" s="27" t="s">
        <v>11</v>
      </c>
      <c r="E21" s="25">
        <v>2</v>
      </c>
      <c r="F21" s="28">
        <v>45058</v>
      </c>
      <c r="G21" s="25">
        <v>34.884189999999997</v>
      </c>
      <c r="H21" s="25">
        <v>-112.07299999999999</v>
      </c>
      <c r="I21" s="25">
        <v>1191</v>
      </c>
      <c r="J21" s="26" t="s">
        <v>75</v>
      </c>
      <c r="K21" s="67">
        <v>4</v>
      </c>
      <c r="L21" s="25">
        <v>9</v>
      </c>
      <c r="M21" s="26" t="s">
        <v>105</v>
      </c>
      <c r="N21" s="14" t="s">
        <v>78</v>
      </c>
      <c r="O21" s="15">
        <v>5.555555555555558E-2</v>
      </c>
      <c r="P21" s="15">
        <f t="shared" si="0"/>
        <v>0.22222222222222232</v>
      </c>
      <c r="Q21" s="14" t="s">
        <v>30</v>
      </c>
      <c r="R21" s="14" t="s">
        <v>20</v>
      </c>
      <c r="S21" s="27" t="s">
        <v>29</v>
      </c>
    </row>
    <row r="22" spans="1:19" s="5" customFormat="1" ht="36" x14ac:dyDescent="0.25">
      <c r="A22" s="22" t="s">
        <v>553</v>
      </c>
      <c r="B22" s="25">
        <v>263</v>
      </c>
      <c r="C22" s="27" t="s">
        <v>16</v>
      </c>
      <c r="D22" s="27" t="s">
        <v>17</v>
      </c>
      <c r="E22" s="25">
        <v>2</v>
      </c>
      <c r="F22" s="28">
        <v>45054</v>
      </c>
      <c r="G22" s="25">
        <v>34.649160000000002</v>
      </c>
      <c r="H22" s="25">
        <v>-111.75223</v>
      </c>
      <c r="I22" s="25">
        <v>1083</v>
      </c>
      <c r="J22" s="26" t="s">
        <v>88</v>
      </c>
      <c r="K22" s="67"/>
      <c r="L22" s="25">
        <v>10</v>
      </c>
      <c r="M22" s="26" t="s">
        <v>108</v>
      </c>
      <c r="N22" s="14" t="s">
        <v>78</v>
      </c>
      <c r="O22" s="15">
        <v>0.11458333333333337</v>
      </c>
      <c r="P22" s="15">
        <f t="shared" si="0"/>
        <v>0</v>
      </c>
      <c r="Q22" s="14" t="s">
        <v>19</v>
      </c>
      <c r="R22" s="14" t="s">
        <v>20</v>
      </c>
      <c r="S22" s="27" t="s">
        <v>18</v>
      </c>
    </row>
    <row r="23" spans="1:19" s="5" customFormat="1" ht="36" x14ac:dyDescent="0.25">
      <c r="A23" s="22" t="s">
        <v>554</v>
      </c>
      <c r="B23" s="25">
        <v>255220</v>
      </c>
      <c r="C23" s="27" t="s">
        <v>22</v>
      </c>
      <c r="D23" s="27" t="s">
        <v>31</v>
      </c>
      <c r="E23" s="25">
        <v>1</v>
      </c>
      <c r="F23" s="28">
        <v>45072</v>
      </c>
      <c r="G23" s="25">
        <v>34.907550000000001</v>
      </c>
      <c r="H23" s="25">
        <v>-111.72709</v>
      </c>
      <c r="I23" s="25">
        <v>1381</v>
      </c>
      <c r="J23" s="26" t="s">
        <v>92</v>
      </c>
      <c r="K23" s="67">
        <v>3</v>
      </c>
      <c r="L23" s="25">
        <v>3</v>
      </c>
      <c r="M23" s="26" t="s">
        <v>105</v>
      </c>
      <c r="N23" s="14" t="s">
        <v>79</v>
      </c>
      <c r="O23" s="15">
        <v>6.9444444444444198E-3</v>
      </c>
      <c r="P23" s="15">
        <f t="shared" si="0"/>
        <v>2.0833333333333259E-2</v>
      </c>
      <c r="Q23" s="14" t="s">
        <v>46</v>
      </c>
      <c r="R23" s="14" t="s">
        <v>20</v>
      </c>
      <c r="S23" s="27" t="s">
        <v>32</v>
      </c>
    </row>
    <row r="24" spans="1:19" s="5" customFormat="1" ht="36" x14ac:dyDescent="0.25">
      <c r="A24" s="26" t="s">
        <v>51</v>
      </c>
      <c r="B24" s="25">
        <v>255219</v>
      </c>
      <c r="C24" s="27" t="s">
        <v>22</v>
      </c>
      <c r="D24" s="27" t="s">
        <v>31</v>
      </c>
      <c r="E24" s="25">
        <v>1</v>
      </c>
      <c r="F24" s="28">
        <v>45072</v>
      </c>
      <c r="G24" s="25">
        <v>34.907519999999998</v>
      </c>
      <c r="H24" s="25">
        <v>-111.72723999999999</v>
      </c>
      <c r="I24" s="25">
        <v>1381</v>
      </c>
      <c r="J24" s="26" t="s">
        <v>92</v>
      </c>
      <c r="K24" s="67">
        <v>3</v>
      </c>
      <c r="L24" s="25">
        <v>2</v>
      </c>
      <c r="M24" s="26" t="s">
        <v>105</v>
      </c>
      <c r="N24" s="14" t="s">
        <v>111</v>
      </c>
      <c r="O24" s="15">
        <v>6.9444444444444198E-3</v>
      </c>
      <c r="P24" s="15">
        <f t="shared" si="0"/>
        <v>2.0833333333333259E-2</v>
      </c>
      <c r="Q24" s="14" t="s">
        <v>46</v>
      </c>
      <c r="R24" s="14" t="s">
        <v>20</v>
      </c>
      <c r="S24" s="27" t="s">
        <v>32</v>
      </c>
    </row>
    <row r="25" spans="1:19" s="5" customFormat="1" ht="72" x14ac:dyDescent="0.25">
      <c r="A25" s="26" t="s">
        <v>66</v>
      </c>
      <c r="B25" s="25">
        <v>11621</v>
      </c>
      <c r="C25" s="27" t="s">
        <v>10</v>
      </c>
      <c r="D25" s="27" t="s">
        <v>11</v>
      </c>
      <c r="E25" s="25">
        <v>2</v>
      </c>
      <c r="F25" s="28">
        <v>45106</v>
      </c>
      <c r="G25" s="25">
        <v>34.433300000000003</v>
      </c>
      <c r="H25" s="25">
        <v>-111.43149</v>
      </c>
      <c r="I25" s="25">
        <v>1831</v>
      </c>
      <c r="J25" s="26" t="s">
        <v>93</v>
      </c>
      <c r="K25" s="67">
        <v>6</v>
      </c>
      <c r="L25" s="25">
        <v>10</v>
      </c>
      <c r="M25" s="26" t="s">
        <v>98</v>
      </c>
      <c r="N25" s="14" t="s">
        <v>78</v>
      </c>
      <c r="O25" s="15">
        <v>6.2499999999999944E-2</v>
      </c>
      <c r="P25" s="15">
        <f t="shared" si="0"/>
        <v>0.37499999999999967</v>
      </c>
      <c r="Q25" s="14" t="s">
        <v>67</v>
      </c>
      <c r="R25" s="14" t="s">
        <v>14</v>
      </c>
      <c r="S25" s="27" t="s">
        <v>12</v>
      </c>
    </row>
    <row r="26" spans="1:19" s="5" customFormat="1" ht="48" x14ac:dyDescent="0.25">
      <c r="A26" s="22" t="s">
        <v>555</v>
      </c>
      <c r="B26" s="25">
        <v>10591</v>
      </c>
      <c r="C26" s="27" t="s">
        <v>16</v>
      </c>
      <c r="D26" s="27" t="s">
        <v>11</v>
      </c>
      <c r="E26" s="25">
        <v>2</v>
      </c>
      <c r="F26" s="28">
        <v>45058</v>
      </c>
      <c r="G26" s="25">
        <v>34.903619999999997</v>
      </c>
      <c r="H26" s="25">
        <v>-112.06434</v>
      </c>
      <c r="I26" s="25">
        <v>1135</v>
      </c>
      <c r="J26" s="26" t="s">
        <v>90</v>
      </c>
      <c r="K26" s="67">
        <v>4</v>
      </c>
      <c r="L26" s="25">
        <v>9</v>
      </c>
      <c r="M26" s="26" t="s">
        <v>99</v>
      </c>
      <c r="N26" s="14" t="s">
        <v>78</v>
      </c>
      <c r="O26" s="15">
        <v>9.0277777777777901E-2</v>
      </c>
      <c r="P26" s="15">
        <f t="shared" si="0"/>
        <v>0.3611111111111116</v>
      </c>
      <c r="Q26" s="14" t="s">
        <v>30</v>
      </c>
      <c r="R26" s="14" t="s">
        <v>20</v>
      </c>
      <c r="S26" s="27" t="s">
        <v>29</v>
      </c>
    </row>
    <row r="27" spans="1:19" s="5" customFormat="1" ht="24" x14ac:dyDescent="0.25">
      <c r="A27" s="26" t="s">
        <v>65</v>
      </c>
      <c r="B27" s="25">
        <v>255810</v>
      </c>
      <c r="C27" s="27" t="s">
        <v>10</v>
      </c>
      <c r="D27" s="27" t="s">
        <v>11</v>
      </c>
      <c r="E27" s="25">
        <v>1</v>
      </c>
      <c r="F27" s="28">
        <v>45107</v>
      </c>
      <c r="G27" s="25">
        <v>34.435879999999997</v>
      </c>
      <c r="H27" s="25">
        <v>-111.25515</v>
      </c>
      <c r="I27" s="25">
        <v>1928</v>
      </c>
      <c r="J27" s="26" t="s">
        <v>562</v>
      </c>
      <c r="K27" s="67">
        <v>2</v>
      </c>
      <c r="L27" s="25">
        <v>6</v>
      </c>
      <c r="M27" s="26" t="s">
        <v>98</v>
      </c>
      <c r="N27" s="14" t="s">
        <v>80</v>
      </c>
      <c r="O27" s="15">
        <v>3.4722222222222154E-2</v>
      </c>
      <c r="P27" s="15">
        <f t="shared" si="0"/>
        <v>6.9444444444444309E-2</v>
      </c>
      <c r="Q27" s="14" t="s">
        <v>64</v>
      </c>
      <c r="R27" s="14" t="s">
        <v>14</v>
      </c>
      <c r="S27" s="27" t="s">
        <v>12</v>
      </c>
    </row>
    <row r="28" spans="1:19" s="5" customFormat="1" ht="72" x14ac:dyDescent="0.25">
      <c r="A28" s="22" t="s">
        <v>556</v>
      </c>
      <c r="B28" s="25">
        <v>145</v>
      </c>
      <c r="C28" s="27" t="s">
        <v>10</v>
      </c>
      <c r="D28" s="27" t="s">
        <v>11</v>
      </c>
      <c r="E28" s="25">
        <v>2</v>
      </c>
      <c r="F28" s="28">
        <v>45107</v>
      </c>
      <c r="G28" s="25">
        <v>34.435160000000003</v>
      </c>
      <c r="H28" s="25">
        <v>-111.25588</v>
      </c>
      <c r="I28" s="25">
        <v>1933</v>
      </c>
      <c r="J28" s="26" t="s">
        <v>93</v>
      </c>
      <c r="K28" s="67">
        <v>6</v>
      </c>
      <c r="L28" s="25">
        <v>10</v>
      </c>
      <c r="M28" s="26" t="s">
        <v>98</v>
      </c>
      <c r="N28" s="14" t="s">
        <v>78</v>
      </c>
      <c r="O28" s="15">
        <v>9.027777777777779E-2</v>
      </c>
      <c r="P28" s="15">
        <f t="shared" si="0"/>
        <v>0.54166666666666674</v>
      </c>
      <c r="Q28" s="14" t="s">
        <v>64</v>
      </c>
      <c r="R28" s="14" t="s">
        <v>14</v>
      </c>
      <c r="S28" s="27" t="s">
        <v>12</v>
      </c>
    </row>
    <row r="29" spans="1:19" s="5" customFormat="1" ht="48" x14ac:dyDescent="0.25">
      <c r="A29" s="22" t="s">
        <v>557</v>
      </c>
      <c r="B29" s="25">
        <v>147</v>
      </c>
      <c r="C29" s="27" t="s">
        <v>16</v>
      </c>
      <c r="D29" s="27" t="s">
        <v>11</v>
      </c>
      <c r="E29" s="25">
        <v>2</v>
      </c>
      <c r="F29" s="28">
        <v>45057</v>
      </c>
      <c r="G29" s="25">
        <v>34.880780000000001</v>
      </c>
      <c r="H29" s="25">
        <v>-112.0663</v>
      </c>
      <c r="I29" s="25">
        <v>1099</v>
      </c>
      <c r="J29" s="26" t="s">
        <v>76</v>
      </c>
      <c r="K29" s="67">
        <v>4</v>
      </c>
      <c r="L29" s="25">
        <v>10</v>
      </c>
      <c r="M29" s="26" t="s">
        <v>105</v>
      </c>
      <c r="N29" s="14" t="s">
        <v>78</v>
      </c>
      <c r="O29" s="15">
        <v>0.14583333333333326</v>
      </c>
      <c r="P29" s="15">
        <f t="shared" si="0"/>
        <v>0.58333333333333304</v>
      </c>
      <c r="Q29" s="14" t="s">
        <v>30</v>
      </c>
      <c r="R29" s="14" t="s">
        <v>20</v>
      </c>
      <c r="S29" s="27" t="s">
        <v>29</v>
      </c>
    </row>
    <row r="30" spans="1:19" s="5" customFormat="1" ht="24" x14ac:dyDescent="0.25">
      <c r="A30" s="22" t="s">
        <v>563</v>
      </c>
      <c r="B30" s="25">
        <v>255223</v>
      </c>
      <c r="C30" s="27" t="s">
        <v>22</v>
      </c>
      <c r="D30" s="27" t="s">
        <v>31</v>
      </c>
      <c r="E30" s="25">
        <v>1</v>
      </c>
      <c r="F30" s="28">
        <v>45073</v>
      </c>
      <c r="G30" s="25">
        <v>34.912410000000001</v>
      </c>
      <c r="H30" s="25">
        <v>-111.72318</v>
      </c>
      <c r="I30" s="25">
        <v>1361</v>
      </c>
      <c r="J30" s="26" t="s">
        <v>91</v>
      </c>
      <c r="K30" s="67">
        <v>2</v>
      </c>
      <c r="L30" s="25">
        <v>2</v>
      </c>
      <c r="M30" s="26" t="s">
        <v>105</v>
      </c>
      <c r="N30" s="14" t="s">
        <v>112</v>
      </c>
      <c r="O30" s="15">
        <v>6.9444444444444198E-3</v>
      </c>
      <c r="P30" s="15">
        <f t="shared" si="0"/>
        <v>1.388888888888884E-2</v>
      </c>
      <c r="Q30" s="14" t="s">
        <v>46</v>
      </c>
      <c r="R30" s="14" t="s">
        <v>20</v>
      </c>
      <c r="S30" s="27" t="s">
        <v>32</v>
      </c>
    </row>
    <row r="31" spans="1:19" s="5" customFormat="1" ht="36" x14ac:dyDescent="0.25">
      <c r="A31" s="22" t="s">
        <v>558</v>
      </c>
      <c r="B31" s="25">
        <v>255215</v>
      </c>
      <c r="C31" s="27" t="s">
        <v>22</v>
      </c>
      <c r="D31" s="27" t="s">
        <v>31</v>
      </c>
      <c r="E31" s="25">
        <v>1</v>
      </c>
      <c r="F31" s="28">
        <v>45072</v>
      </c>
      <c r="G31" s="25">
        <v>34.908969999999997</v>
      </c>
      <c r="H31" s="25">
        <v>-111.7266</v>
      </c>
      <c r="I31" s="25">
        <v>1393</v>
      </c>
      <c r="J31" s="26" t="s">
        <v>92</v>
      </c>
      <c r="K31" s="67">
        <v>3</v>
      </c>
      <c r="L31" s="25">
        <v>2</v>
      </c>
      <c r="M31" s="26" t="s">
        <v>105</v>
      </c>
      <c r="N31" s="14" t="s">
        <v>78</v>
      </c>
      <c r="O31" s="15">
        <v>6.9444444444444198E-3</v>
      </c>
      <c r="P31" s="15">
        <f t="shared" si="0"/>
        <v>2.0833333333333259E-2</v>
      </c>
      <c r="Q31" s="14" t="s">
        <v>46</v>
      </c>
      <c r="R31" s="14" t="s">
        <v>20</v>
      </c>
      <c r="S31" s="27" t="s">
        <v>32</v>
      </c>
    </row>
    <row r="32" spans="1:19" s="5" customFormat="1" ht="48" x14ac:dyDescent="0.25">
      <c r="A32" s="26" t="s">
        <v>45</v>
      </c>
      <c r="B32" s="25">
        <v>255215</v>
      </c>
      <c r="C32" s="27" t="s">
        <v>22</v>
      </c>
      <c r="D32" s="27" t="s">
        <v>31</v>
      </c>
      <c r="E32" s="25">
        <v>2</v>
      </c>
      <c r="F32" s="28">
        <v>45105</v>
      </c>
      <c r="G32" s="25">
        <v>34.908969999999997</v>
      </c>
      <c r="H32" s="25">
        <v>-111.7266</v>
      </c>
      <c r="I32" s="25">
        <v>1393</v>
      </c>
      <c r="J32" s="26" t="s">
        <v>94</v>
      </c>
      <c r="K32" s="67">
        <v>4</v>
      </c>
      <c r="L32" s="25">
        <v>10</v>
      </c>
      <c r="M32" s="26" t="s">
        <v>105</v>
      </c>
      <c r="N32" s="14" t="s">
        <v>78</v>
      </c>
      <c r="O32" s="15">
        <v>0.11111111111111116</v>
      </c>
      <c r="P32" s="15">
        <f t="shared" si="0"/>
        <v>0.44444444444444464</v>
      </c>
      <c r="Q32" s="14" t="s">
        <v>46</v>
      </c>
      <c r="R32" s="14" t="s">
        <v>20</v>
      </c>
      <c r="S32" s="27" t="s">
        <v>32</v>
      </c>
    </row>
    <row r="33" spans="1:19" s="5" customFormat="1" ht="36" x14ac:dyDescent="0.25">
      <c r="A33" s="26" t="s">
        <v>38</v>
      </c>
      <c r="B33" s="25">
        <v>249373</v>
      </c>
      <c r="C33" s="27" t="s">
        <v>16</v>
      </c>
      <c r="D33" s="27" t="s">
        <v>39</v>
      </c>
      <c r="E33" s="25">
        <v>1</v>
      </c>
      <c r="F33" s="28">
        <v>45061</v>
      </c>
      <c r="G33" s="25">
        <v>34.865090000000002</v>
      </c>
      <c r="H33" s="25">
        <v>-112.4414</v>
      </c>
      <c r="I33" s="25">
        <v>1258</v>
      </c>
      <c r="J33" s="26" t="s">
        <v>89</v>
      </c>
      <c r="K33" s="67">
        <v>3</v>
      </c>
      <c r="L33" s="25">
        <v>1</v>
      </c>
      <c r="M33" s="26" t="s">
        <v>104</v>
      </c>
      <c r="N33" s="14" t="s">
        <v>78</v>
      </c>
      <c r="O33" s="15">
        <v>2.083333333333337E-2</v>
      </c>
      <c r="P33" s="15">
        <f t="shared" si="0"/>
        <v>6.2500000000000111E-2</v>
      </c>
      <c r="Q33" s="14" t="s">
        <v>35</v>
      </c>
      <c r="R33" s="14" t="s">
        <v>20</v>
      </c>
      <c r="S33" s="27" t="s">
        <v>40</v>
      </c>
    </row>
    <row r="34" spans="1:19" s="5" customFormat="1" ht="36" x14ac:dyDescent="0.25">
      <c r="A34" s="22" t="s">
        <v>559</v>
      </c>
      <c r="B34" s="25">
        <v>1118</v>
      </c>
      <c r="C34" s="27" t="s">
        <v>16</v>
      </c>
      <c r="D34" s="27" t="s">
        <v>11</v>
      </c>
      <c r="E34" s="25">
        <v>1</v>
      </c>
      <c r="F34" s="28">
        <v>45081</v>
      </c>
      <c r="G34" s="25">
        <v>34.688130000000001</v>
      </c>
      <c r="H34" s="25">
        <v>-111.57684</v>
      </c>
      <c r="I34" s="25">
        <v>1556</v>
      </c>
      <c r="J34" s="26" t="s">
        <v>71</v>
      </c>
      <c r="K34" s="67">
        <v>1</v>
      </c>
      <c r="L34" s="25">
        <v>3</v>
      </c>
      <c r="M34" s="26" t="s">
        <v>106</v>
      </c>
      <c r="N34" s="14" t="s">
        <v>80</v>
      </c>
      <c r="O34" s="15">
        <v>2.083333333333337E-2</v>
      </c>
      <c r="P34" s="15">
        <f t="shared" si="0"/>
        <v>2.083333333333337E-2</v>
      </c>
      <c r="Q34" s="14" t="s">
        <v>58</v>
      </c>
      <c r="R34" s="14" t="s">
        <v>20</v>
      </c>
      <c r="S34" s="27" t="s">
        <v>29</v>
      </c>
    </row>
    <row r="35" spans="1:19" s="5" customFormat="1" ht="36" x14ac:dyDescent="0.25">
      <c r="A35" s="22" t="s">
        <v>560</v>
      </c>
      <c r="B35" s="25">
        <v>255225</v>
      </c>
      <c r="C35" s="27" t="s">
        <v>16</v>
      </c>
      <c r="D35" s="27" t="s">
        <v>11</v>
      </c>
      <c r="E35" s="25">
        <v>2</v>
      </c>
      <c r="F35" s="28">
        <v>45081</v>
      </c>
      <c r="G35" s="25">
        <v>34.685679999999998</v>
      </c>
      <c r="H35" s="25">
        <v>-111.57564000000001</v>
      </c>
      <c r="I35" s="25">
        <v>1573</v>
      </c>
      <c r="J35" s="26" t="s">
        <v>95</v>
      </c>
      <c r="K35" s="67">
        <v>3</v>
      </c>
      <c r="L35" s="25">
        <v>8</v>
      </c>
      <c r="M35" s="26" t="s">
        <v>100</v>
      </c>
      <c r="N35" s="14" t="s">
        <v>78</v>
      </c>
      <c r="O35" s="15">
        <v>3.9583333333333304E-2</v>
      </c>
      <c r="P35" s="15">
        <f t="shared" si="0"/>
        <v>0.11874999999999991</v>
      </c>
      <c r="Q35" s="14" t="s">
        <v>58</v>
      </c>
      <c r="R35" s="14" t="s">
        <v>20</v>
      </c>
      <c r="S35" s="27" t="s">
        <v>29</v>
      </c>
    </row>
    <row r="36" spans="1:19" s="5" customFormat="1" ht="48" x14ac:dyDescent="0.25">
      <c r="A36" s="22" t="s">
        <v>561</v>
      </c>
      <c r="B36" s="25">
        <v>255211</v>
      </c>
      <c r="C36" s="27" t="s">
        <v>16</v>
      </c>
      <c r="D36" s="27" t="s">
        <v>11</v>
      </c>
      <c r="E36" s="25">
        <v>2</v>
      </c>
      <c r="F36" s="28">
        <v>45062</v>
      </c>
      <c r="G36" s="25">
        <v>34.409610000000001</v>
      </c>
      <c r="H36" s="25">
        <v>-111.7818</v>
      </c>
      <c r="I36" s="25">
        <v>875</v>
      </c>
      <c r="J36" s="26" t="s">
        <v>75</v>
      </c>
      <c r="K36" s="67">
        <v>4</v>
      </c>
      <c r="L36" s="25">
        <v>4</v>
      </c>
      <c r="M36" s="26" t="s">
        <v>101</v>
      </c>
      <c r="N36" s="14" t="s">
        <v>80</v>
      </c>
      <c r="O36" s="15">
        <v>1.3888888888888951E-2</v>
      </c>
      <c r="P36" s="15">
        <f t="shared" si="0"/>
        <v>5.5555555555555802E-2</v>
      </c>
      <c r="Q36" s="14" t="s">
        <v>27</v>
      </c>
      <c r="R36" s="14" t="s">
        <v>14</v>
      </c>
      <c r="S36" s="27" t="s">
        <v>26</v>
      </c>
    </row>
    <row r="37" spans="1:19" s="5" customFormat="1" x14ac:dyDescent="0.25">
      <c r="B37" s="6"/>
      <c r="E37" s="6"/>
      <c r="F37" s="6"/>
      <c r="G37" s="6"/>
      <c r="H37" s="6"/>
      <c r="I37" s="6"/>
      <c r="K37" s="6"/>
      <c r="L37" s="6"/>
      <c r="O37" s="7">
        <v>2.0499999999999994</v>
      </c>
      <c r="P37" s="7">
        <f>SUM(P2:P36)</f>
        <v>7.4555555555555539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opLeftCell="A5" workbookViewId="0">
      <selection activeCell="E10" sqref="E10"/>
    </sheetView>
  </sheetViews>
  <sheetFormatPr defaultColWidth="13.42578125" defaultRowHeight="15" x14ac:dyDescent="0.25"/>
  <cols>
    <col min="1" max="1" width="13.28515625" customWidth="1"/>
    <col min="2" max="2" width="6.140625" style="4" bestFit="1" customWidth="1"/>
    <col min="3" max="4" width="7.140625" bestFit="1" customWidth="1"/>
    <col min="5" max="5" width="9.85546875" bestFit="1" customWidth="1"/>
    <col min="6" max="6" width="6.5703125" style="4" bestFit="1" customWidth="1"/>
    <col min="7" max="7" width="9.85546875" style="4" customWidth="1"/>
    <col min="8" max="8" width="9.85546875" style="4" bestFit="1" customWidth="1"/>
    <col min="9" max="9" width="11.140625" style="4" bestFit="1" customWidth="1"/>
    <col min="10" max="10" width="6.42578125" style="4" bestFit="1" customWidth="1"/>
    <col min="11" max="12" width="11.140625" customWidth="1"/>
    <col min="13" max="13" width="3.7109375" style="4" bestFit="1" customWidth="1"/>
    <col min="14" max="14" width="10.42578125" customWidth="1"/>
    <col min="15" max="15" width="10.5703125" bestFit="1" customWidth="1"/>
    <col min="16" max="16" width="9.5703125" style="4" bestFit="1" customWidth="1"/>
    <col min="17" max="17" width="9.5703125" style="4" customWidth="1"/>
    <col min="18" max="18" width="19" bestFit="1" customWidth="1"/>
    <col min="19" max="19" width="17.85546875" bestFit="1" customWidth="1"/>
    <col min="20" max="20" width="22.5703125" bestFit="1" customWidth="1"/>
    <col min="27" max="27" width="11.85546875" bestFit="1" customWidth="1"/>
  </cols>
  <sheetData>
    <row r="1" spans="1:27" s="3" customFormat="1" ht="37.5" thickBot="1" x14ac:dyDescent="0.3">
      <c r="A1" s="20" t="s">
        <v>1</v>
      </c>
      <c r="B1" s="20" t="s">
        <v>0</v>
      </c>
      <c r="C1" s="20" t="s">
        <v>3</v>
      </c>
      <c r="D1" s="20" t="s">
        <v>4</v>
      </c>
      <c r="E1" s="20" t="s">
        <v>96</v>
      </c>
      <c r="F1" s="20" t="s">
        <v>97</v>
      </c>
      <c r="G1" s="20" t="s">
        <v>69</v>
      </c>
      <c r="H1" s="20" t="s">
        <v>82</v>
      </c>
      <c r="I1" s="20" t="s">
        <v>83</v>
      </c>
      <c r="J1" s="20" t="s">
        <v>81</v>
      </c>
      <c r="K1" s="20" t="s">
        <v>2</v>
      </c>
      <c r="L1" s="20" t="s">
        <v>566</v>
      </c>
      <c r="M1" s="20" t="s">
        <v>84</v>
      </c>
      <c r="N1" s="20" t="s">
        <v>103</v>
      </c>
      <c r="O1" s="11" t="s">
        <v>8</v>
      </c>
      <c r="P1" s="11" t="s">
        <v>70</v>
      </c>
      <c r="Q1" s="11" t="s">
        <v>565</v>
      </c>
      <c r="R1" s="11" t="s">
        <v>6</v>
      </c>
      <c r="S1" s="11" t="s">
        <v>7</v>
      </c>
      <c r="T1" s="20" t="s">
        <v>5</v>
      </c>
    </row>
    <row r="2" spans="1:27" s="5" customFormat="1" ht="24.75" thickTop="1" x14ac:dyDescent="0.25">
      <c r="A2" s="22" t="s">
        <v>57</v>
      </c>
      <c r="B2" s="21">
        <v>18793</v>
      </c>
      <c r="C2" s="23" t="s">
        <v>16</v>
      </c>
      <c r="D2" s="23" t="s">
        <v>31</v>
      </c>
      <c r="E2" s="23">
        <v>2146263167</v>
      </c>
      <c r="F2" s="21">
        <v>1</v>
      </c>
      <c r="G2" s="24">
        <v>45061</v>
      </c>
      <c r="H2" s="21">
        <v>34.867249999999999</v>
      </c>
      <c r="I2" s="21">
        <v>-112.42379</v>
      </c>
      <c r="J2" s="21">
        <v>1289</v>
      </c>
      <c r="K2" s="22" t="s">
        <v>72</v>
      </c>
      <c r="L2" s="22">
        <v>1</v>
      </c>
      <c r="M2" s="21">
        <v>0</v>
      </c>
      <c r="N2" s="22" t="s">
        <v>102</v>
      </c>
      <c r="O2" s="14" t="s">
        <v>110</v>
      </c>
      <c r="P2" s="15">
        <v>2.083333333333337E-2</v>
      </c>
      <c r="Q2" s="15">
        <f>P2*L2</f>
        <v>2.083333333333337E-2</v>
      </c>
      <c r="R2" s="14" t="s">
        <v>35</v>
      </c>
      <c r="S2" s="14" t="s">
        <v>20</v>
      </c>
      <c r="T2" s="23" t="s">
        <v>32</v>
      </c>
    </row>
    <row r="3" spans="1:27" s="5" customFormat="1" ht="68.099999999999994" customHeight="1" x14ac:dyDescent="0.25">
      <c r="A3" s="22" t="s">
        <v>540</v>
      </c>
      <c r="B3" s="25">
        <v>739</v>
      </c>
      <c r="C3" s="27" t="s">
        <v>22</v>
      </c>
      <c r="D3" s="27" t="s">
        <v>11</v>
      </c>
      <c r="E3" s="27">
        <v>2146263137</v>
      </c>
      <c r="F3" s="25">
        <v>2</v>
      </c>
      <c r="G3" s="28">
        <v>45050</v>
      </c>
      <c r="H3" s="25">
        <v>35.158119999999997</v>
      </c>
      <c r="I3" s="25">
        <v>-112.08072</v>
      </c>
      <c r="J3" s="25">
        <v>2088</v>
      </c>
      <c r="K3" s="26" t="s">
        <v>86</v>
      </c>
      <c r="L3" s="26">
        <v>5</v>
      </c>
      <c r="M3" s="25">
        <v>10</v>
      </c>
      <c r="N3" s="26" t="s">
        <v>98</v>
      </c>
      <c r="O3" s="14" t="s">
        <v>78</v>
      </c>
      <c r="P3" s="15">
        <v>0.2673611111111111</v>
      </c>
      <c r="Q3" s="15">
        <f>P3*L3</f>
        <v>1.3368055555555556</v>
      </c>
      <c r="R3" s="14" t="s">
        <v>24</v>
      </c>
      <c r="S3" s="14" t="s">
        <v>20</v>
      </c>
      <c r="T3" s="27" t="s">
        <v>23</v>
      </c>
    </row>
    <row r="4" spans="1:27" s="5" customFormat="1" ht="36" x14ac:dyDescent="0.25">
      <c r="A4" s="26" t="s">
        <v>55</v>
      </c>
      <c r="B4" s="25">
        <v>255222</v>
      </c>
      <c r="C4" s="27" t="s">
        <v>22</v>
      </c>
      <c r="D4" s="27" t="s">
        <v>31</v>
      </c>
      <c r="E4" s="27">
        <v>2146263162</v>
      </c>
      <c r="F4" s="25">
        <v>1</v>
      </c>
      <c r="G4" s="28">
        <v>45072</v>
      </c>
      <c r="H4" s="25">
        <v>34.910310000000003</v>
      </c>
      <c r="I4" s="25">
        <v>-111.72767</v>
      </c>
      <c r="J4" s="25">
        <v>1387</v>
      </c>
      <c r="K4" s="26" t="s">
        <v>92</v>
      </c>
      <c r="L4" s="26">
        <v>3</v>
      </c>
      <c r="M4" s="25">
        <v>3</v>
      </c>
      <c r="N4" s="26" t="s">
        <v>98</v>
      </c>
      <c r="O4" s="14" t="s">
        <v>79</v>
      </c>
      <c r="P4" s="15">
        <v>6.9444444444444198E-3</v>
      </c>
      <c r="Q4" s="15">
        <f t="shared" ref="Q4:Q36" si="0">P4*L4</f>
        <v>2.0833333333333259E-2</v>
      </c>
      <c r="R4" s="14" t="s">
        <v>46</v>
      </c>
      <c r="S4" s="14" t="s">
        <v>20</v>
      </c>
      <c r="T4" s="27" t="s">
        <v>32</v>
      </c>
    </row>
    <row r="5" spans="1:27" s="5" customFormat="1" ht="48" x14ac:dyDescent="0.25">
      <c r="A5" s="22" t="s">
        <v>568</v>
      </c>
      <c r="B5" s="97" t="s">
        <v>85</v>
      </c>
      <c r="C5" s="27" t="s">
        <v>16</v>
      </c>
      <c r="D5" s="27" t="s">
        <v>31</v>
      </c>
      <c r="E5" s="98" t="s">
        <v>85</v>
      </c>
      <c r="F5" s="25">
        <v>2</v>
      </c>
      <c r="G5" s="28">
        <v>45062</v>
      </c>
      <c r="H5" s="97" t="s">
        <v>85</v>
      </c>
      <c r="I5" s="97" t="s">
        <v>85</v>
      </c>
      <c r="J5" s="97" t="s">
        <v>85</v>
      </c>
      <c r="K5" s="26" t="s">
        <v>76</v>
      </c>
      <c r="L5" s="67">
        <v>4</v>
      </c>
      <c r="M5" s="25">
        <v>6</v>
      </c>
      <c r="N5" s="97" t="s">
        <v>85</v>
      </c>
      <c r="O5" s="14" t="s">
        <v>80</v>
      </c>
      <c r="P5" s="15">
        <v>3.125E-2</v>
      </c>
      <c r="Q5" s="15">
        <f t="shared" ref="Q5" si="1">P5*L5</f>
        <v>0.125</v>
      </c>
      <c r="R5" s="97" t="s">
        <v>85</v>
      </c>
      <c r="S5" s="97" t="s">
        <v>85</v>
      </c>
      <c r="T5" s="27" t="s">
        <v>32</v>
      </c>
    </row>
    <row r="6" spans="1:27" s="5" customFormat="1" ht="48" x14ac:dyDescent="0.25">
      <c r="A6" s="22" t="s">
        <v>541</v>
      </c>
      <c r="B6" s="25">
        <v>237744</v>
      </c>
      <c r="C6" s="27" t="s">
        <v>16</v>
      </c>
      <c r="D6" s="27" t="s">
        <v>31</v>
      </c>
      <c r="E6" s="27">
        <v>2146263148</v>
      </c>
      <c r="F6" s="25">
        <v>2</v>
      </c>
      <c r="G6" s="28">
        <v>45061</v>
      </c>
      <c r="H6" s="25">
        <v>34.866970000000002</v>
      </c>
      <c r="I6" s="25">
        <v>-112.42397</v>
      </c>
      <c r="J6" s="25">
        <v>1293</v>
      </c>
      <c r="K6" s="26" t="s">
        <v>74</v>
      </c>
      <c r="L6" s="26">
        <v>3</v>
      </c>
      <c r="M6" s="25">
        <v>10</v>
      </c>
      <c r="N6" s="26" t="s">
        <v>109</v>
      </c>
      <c r="O6" s="14" t="s">
        <v>78</v>
      </c>
      <c r="P6" s="15">
        <v>6.597222222222221E-2</v>
      </c>
      <c r="Q6" s="15">
        <f t="shared" si="0"/>
        <v>0.19791666666666663</v>
      </c>
      <c r="R6" s="14" t="s">
        <v>35</v>
      </c>
      <c r="S6" s="14" t="s">
        <v>20</v>
      </c>
      <c r="T6" s="27" t="s">
        <v>32</v>
      </c>
    </row>
    <row r="7" spans="1:27" s="5" customFormat="1" ht="36" x14ac:dyDescent="0.25">
      <c r="A7" s="26" t="s">
        <v>48</v>
      </c>
      <c r="B7" s="25">
        <v>255217</v>
      </c>
      <c r="C7" s="27" t="s">
        <v>22</v>
      </c>
      <c r="D7" s="27" t="s">
        <v>31</v>
      </c>
      <c r="E7" s="27">
        <v>2146263155</v>
      </c>
      <c r="F7" s="25">
        <v>1</v>
      </c>
      <c r="G7" s="28">
        <v>45072</v>
      </c>
      <c r="H7" s="25">
        <v>34.907809999999998</v>
      </c>
      <c r="I7" s="25">
        <v>-111.72629000000001</v>
      </c>
      <c r="J7" s="25">
        <v>1387</v>
      </c>
      <c r="K7" s="26" t="s">
        <v>92</v>
      </c>
      <c r="L7" s="26">
        <v>3</v>
      </c>
      <c r="M7" s="25">
        <v>3</v>
      </c>
      <c r="N7" s="26" t="s">
        <v>105</v>
      </c>
      <c r="O7" s="14" t="s">
        <v>79</v>
      </c>
      <c r="P7" s="15">
        <v>6.9444444444444198E-3</v>
      </c>
      <c r="Q7" s="15">
        <f t="shared" si="0"/>
        <v>2.0833333333333259E-2</v>
      </c>
      <c r="R7" s="14" t="s">
        <v>46</v>
      </c>
      <c r="S7" s="14" t="s">
        <v>20</v>
      </c>
      <c r="T7" s="27" t="s">
        <v>32</v>
      </c>
    </row>
    <row r="8" spans="1:27" s="5" customFormat="1" ht="36" x14ac:dyDescent="0.25">
      <c r="A8" s="26" t="s">
        <v>54</v>
      </c>
      <c r="B8" s="25">
        <v>255221</v>
      </c>
      <c r="C8" s="27" t="s">
        <v>22</v>
      </c>
      <c r="D8" s="27" t="s">
        <v>31</v>
      </c>
      <c r="E8" s="27">
        <v>2146263161</v>
      </c>
      <c r="F8" s="25">
        <v>1</v>
      </c>
      <c r="G8" s="28">
        <v>45072</v>
      </c>
      <c r="H8" s="25">
        <v>34.9099</v>
      </c>
      <c r="I8" s="25">
        <v>-111.72792</v>
      </c>
      <c r="J8" s="25">
        <v>1385</v>
      </c>
      <c r="K8" s="26" t="s">
        <v>92</v>
      </c>
      <c r="L8" s="26">
        <v>3</v>
      </c>
      <c r="M8" s="25">
        <v>2</v>
      </c>
      <c r="N8" s="26" t="s">
        <v>99</v>
      </c>
      <c r="O8" s="14" t="s">
        <v>111</v>
      </c>
      <c r="P8" s="15">
        <v>1.388888888888884E-2</v>
      </c>
      <c r="Q8" s="15">
        <f t="shared" si="0"/>
        <v>4.1666666666666519E-2</v>
      </c>
      <c r="R8" s="14" t="s">
        <v>46</v>
      </c>
      <c r="S8" s="14" t="s">
        <v>20</v>
      </c>
      <c r="T8" s="27" t="s">
        <v>32</v>
      </c>
    </row>
    <row r="9" spans="1:27" s="5" customFormat="1" ht="60" x14ac:dyDescent="0.25">
      <c r="A9" s="22" t="s">
        <v>542</v>
      </c>
      <c r="B9" s="25">
        <v>175510</v>
      </c>
      <c r="C9" s="27" t="s">
        <v>16</v>
      </c>
      <c r="D9" s="27" t="s">
        <v>61</v>
      </c>
      <c r="E9" s="27">
        <v>2146263170</v>
      </c>
      <c r="F9" s="25">
        <v>2</v>
      </c>
      <c r="G9" s="28">
        <v>45080</v>
      </c>
      <c r="H9" s="25">
        <v>34.76728</v>
      </c>
      <c r="I9" s="25">
        <v>-112.04253</v>
      </c>
      <c r="J9" s="25">
        <v>1023</v>
      </c>
      <c r="K9" s="26" t="s">
        <v>564</v>
      </c>
      <c r="L9" s="26">
        <v>4</v>
      </c>
      <c r="M9" s="25">
        <v>10</v>
      </c>
      <c r="N9" s="26" t="s">
        <v>105</v>
      </c>
      <c r="O9" s="14" t="s">
        <v>78</v>
      </c>
      <c r="P9" s="15">
        <v>0.15972222222222221</v>
      </c>
      <c r="Q9" s="15">
        <f t="shared" si="0"/>
        <v>0.63888888888888884</v>
      </c>
      <c r="R9" s="14" t="s">
        <v>37</v>
      </c>
      <c r="S9" s="14" t="s">
        <v>20</v>
      </c>
      <c r="T9" s="27" t="s">
        <v>62</v>
      </c>
    </row>
    <row r="10" spans="1:27" s="5" customFormat="1" ht="48" x14ac:dyDescent="0.25">
      <c r="A10" s="22" t="s">
        <v>543</v>
      </c>
      <c r="B10" s="97" t="s">
        <v>85</v>
      </c>
      <c r="C10" s="27" t="s">
        <v>16</v>
      </c>
      <c r="D10" s="27" t="s">
        <v>31</v>
      </c>
      <c r="E10" s="97" t="s">
        <v>85</v>
      </c>
      <c r="F10" s="25">
        <v>2</v>
      </c>
      <c r="G10" s="28">
        <v>45062</v>
      </c>
      <c r="H10" s="97" t="s">
        <v>85</v>
      </c>
      <c r="I10" s="97" t="s">
        <v>85</v>
      </c>
      <c r="J10" s="97" t="s">
        <v>85</v>
      </c>
      <c r="K10" s="26" t="s">
        <v>90</v>
      </c>
      <c r="L10" s="67">
        <v>4</v>
      </c>
      <c r="M10" s="25">
        <v>10</v>
      </c>
      <c r="N10" s="26" t="s">
        <v>98</v>
      </c>
      <c r="O10" s="14" t="s">
        <v>78</v>
      </c>
      <c r="P10" s="15">
        <v>4.513888888888884E-2</v>
      </c>
      <c r="Q10" s="15">
        <f t="shared" ref="Q10" si="2">P10*L10</f>
        <v>0.18055555555555536</v>
      </c>
      <c r="R10" s="97" t="s">
        <v>85</v>
      </c>
      <c r="S10" s="97" t="s">
        <v>85</v>
      </c>
      <c r="T10" s="27" t="s">
        <v>32</v>
      </c>
      <c r="U10" s="27" t="s">
        <v>32</v>
      </c>
    </row>
    <row r="11" spans="1:27" s="5" customFormat="1" ht="36" x14ac:dyDescent="0.25">
      <c r="A11" s="26" t="s">
        <v>49</v>
      </c>
      <c r="B11" s="25">
        <v>255218</v>
      </c>
      <c r="C11" s="27" t="s">
        <v>22</v>
      </c>
      <c r="D11" s="27" t="s">
        <v>31</v>
      </c>
      <c r="E11" s="27">
        <v>2146263156</v>
      </c>
      <c r="F11" s="25">
        <v>1</v>
      </c>
      <c r="G11" s="28">
        <v>45072</v>
      </c>
      <c r="H11" s="25">
        <v>34.908389999999997</v>
      </c>
      <c r="I11" s="25">
        <v>-111.72675</v>
      </c>
      <c r="J11" s="25">
        <v>1381</v>
      </c>
      <c r="K11" s="26" t="s">
        <v>92</v>
      </c>
      <c r="L11" s="26">
        <v>3</v>
      </c>
      <c r="M11" s="25">
        <v>2</v>
      </c>
      <c r="N11" s="26" t="s">
        <v>107</v>
      </c>
      <c r="O11" s="14" t="s">
        <v>111</v>
      </c>
      <c r="P11" s="15">
        <v>2.083333333333337E-2</v>
      </c>
      <c r="Q11" s="15">
        <f t="shared" si="0"/>
        <v>6.2500000000000111E-2</v>
      </c>
      <c r="R11" s="14" t="s">
        <v>46</v>
      </c>
      <c r="S11" s="14" t="s">
        <v>20</v>
      </c>
      <c r="T11" s="27" t="s">
        <v>32</v>
      </c>
    </row>
    <row r="12" spans="1:27" s="5" customFormat="1" ht="48" x14ac:dyDescent="0.25">
      <c r="A12" s="22" t="s">
        <v>544</v>
      </c>
      <c r="B12" s="25">
        <v>255214</v>
      </c>
      <c r="C12" s="27" t="s">
        <v>16</v>
      </c>
      <c r="D12" s="27" t="s">
        <v>11</v>
      </c>
      <c r="E12" s="27">
        <v>2146263151</v>
      </c>
      <c r="F12" s="25">
        <v>2</v>
      </c>
      <c r="G12" s="28">
        <v>45059</v>
      </c>
      <c r="H12" s="25">
        <v>34.851559999999999</v>
      </c>
      <c r="I12" s="25">
        <v>-112.06636</v>
      </c>
      <c r="J12" s="25">
        <v>985</v>
      </c>
      <c r="K12" s="26" t="s">
        <v>75</v>
      </c>
      <c r="L12" s="26">
        <v>4</v>
      </c>
      <c r="M12" s="25">
        <v>10</v>
      </c>
      <c r="N12" s="26" t="s">
        <v>105</v>
      </c>
      <c r="O12" s="14" t="s">
        <v>78</v>
      </c>
      <c r="P12" s="15">
        <v>9.375E-2</v>
      </c>
      <c r="Q12" s="15">
        <f t="shared" si="0"/>
        <v>0.375</v>
      </c>
      <c r="R12" s="14" t="s">
        <v>37</v>
      </c>
      <c r="S12" s="14" t="s">
        <v>20</v>
      </c>
      <c r="T12" s="27" t="s">
        <v>36</v>
      </c>
    </row>
    <row r="13" spans="1:27" s="5" customFormat="1" ht="24" x14ac:dyDescent="0.25">
      <c r="A13" s="22" t="s">
        <v>545</v>
      </c>
      <c r="B13" s="25">
        <v>255212</v>
      </c>
      <c r="C13" s="27" t="s">
        <v>16</v>
      </c>
      <c r="D13" s="27" t="s">
        <v>11</v>
      </c>
      <c r="E13" s="27">
        <v>2146263145</v>
      </c>
      <c r="F13" s="25">
        <v>1</v>
      </c>
      <c r="G13" s="28">
        <v>45059</v>
      </c>
      <c r="H13" s="25">
        <v>34.851439999999997</v>
      </c>
      <c r="I13" s="25">
        <v>-112.06659999999999</v>
      </c>
      <c r="J13" s="25">
        <v>1062</v>
      </c>
      <c r="K13" s="26" t="s">
        <v>73</v>
      </c>
      <c r="L13" s="26">
        <v>1</v>
      </c>
      <c r="M13" s="25">
        <v>3</v>
      </c>
      <c r="N13" s="26" t="s">
        <v>105</v>
      </c>
      <c r="O13" s="14" t="s">
        <v>111</v>
      </c>
      <c r="P13" s="15">
        <v>2.430555555555558E-2</v>
      </c>
      <c r="Q13" s="15">
        <f t="shared" si="0"/>
        <v>2.430555555555558E-2</v>
      </c>
      <c r="R13" s="14" t="s">
        <v>37</v>
      </c>
      <c r="S13" s="14" t="s">
        <v>20</v>
      </c>
      <c r="T13" s="27" t="s">
        <v>36</v>
      </c>
    </row>
    <row r="14" spans="1:27" s="5" customFormat="1" ht="48" x14ac:dyDescent="0.25">
      <c r="A14" s="22" t="s">
        <v>546</v>
      </c>
      <c r="B14" s="25">
        <v>18827</v>
      </c>
      <c r="C14" s="27" t="s">
        <v>16</v>
      </c>
      <c r="D14" s="27" t="s">
        <v>11</v>
      </c>
      <c r="E14" s="27">
        <v>2146263149</v>
      </c>
      <c r="F14" s="25">
        <v>2</v>
      </c>
      <c r="G14" s="28">
        <v>45059</v>
      </c>
      <c r="H14" s="25">
        <v>34.850830000000002</v>
      </c>
      <c r="I14" s="25">
        <v>-112.06735</v>
      </c>
      <c r="J14" s="25">
        <v>1172</v>
      </c>
      <c r="K14" s="26" t="s">
        <v>76</v>
      </c>
      <c r="L14" s="26">
        <v>4</v>
      </c>
      <c r="M14" s="25">
        <v>9</v>
      </c>
      <c r="N14" s="26" t="s">
        <v>98</v>
      </c>
      <c r="O14" s="14" t="s">
        <v>78</v>
      </c>
      <c r="P14" s="15">
        <v>4.166666666666663E-2</v>
      </c>
      <c r="Q14" s="15">
        <f t="shared" si="0"/>
        <v>0.16666666666666652</v>
      </c>
      <c r="R14" s="14" t="s">
        <v>37</v>
      </c>
      <c r="S14" s="14" t="s">
        <v>20</v>
      </c>
      <c r="T14" s="27" t="s">
        <v>36</v>
      </c>
    </row>
    <row r="15" spans="1:27" s="5" customFormat="1" ht="36" x14ac:dyDescent="0.25">
      <c r="A15" s="22" t="s">
        <v>547</v>
      </c>
      <c r="B15" s="25">
        <v>237742</v>
      </c>
      <c r="C15" s="27" t="s">
        <v>16</v>
      </c>
      <c r="D15" s="27" t="s">
        <v>33</v>
      </c>
      <c r="E15" s="27">
        <v>2146263144</v>
      </c>
      <c r="F15" s="25">
        <v>1</v>
      </c>
      <c r="G15" s="28">
        <v>45061</v>
      </c>
      <c r="H15" s="25">
        <v>34.865459999999999</v>
      </c>
      <c r="I15" s="25">
        <v>-112.42632</v>
      </c>
      <c r="J15" s="25">
        <v>1291</v>
      </c>
      <c r="K15" s="26" t="s">
        <v>77</v>
      </c>
      <c r="L15" s="26">
        <v>3</v>
      </c>
      <c r="M15" s="25">
        <v>3</v>
      </c>
      <c r="N15" s="26" t="s">
        <v>99</v>
      </c>
      <c r="O15" s="14" t="s">
        <v>111</v>
      </c>
      <c r="P15" s="15">
        <v>2.083333333333337E-2</v>
      </c>
      <c r="Q15" s="15">
        <f t="shared" si="0"/>
        <v>6.2500000000000111E-2</v>
      </c>
      <c r="R15" s="14" t="s">
        <v>35</v>
      </c>
      <c r="S15" s="14" t="s">
        <v>20</v>
      </c>
      <c r="T15" s="27" t="s">
        <v>34</v>
      </c>
    </row>
    <row r="16" spans="1:27" s="5" customFormat="1" ht="24" x14ac:dyDescent="0.25">
      <c r="A16" s="22" t="s">
        <v>548</v>
      </c>
      <c r="B16" s="25">
        <v>19233</v>
      </c>
      <c r="C16" s="27" t="s">
        <v>10</v>
      </c>
      <c r="D16" s="27" t="s">
        <v>11</v>
      </c>
      <c r="E16" s="27">
        <v>2146263135</v>
      </c>
      <c r="F16" s="25">
        <v>2</v>
      </c>
      <c r="G16" s="28">
        <v>45048</v>
      </c>
      <c r="H16" s="25">
        <v>34.42436</v>
      </c>
      <c r="I16" s="25">
        <v>-111.57308999999999</v>
      </c>
      <c r="J16" s="25">
        <v>1330</v>
      </c>
      <c r="K16" s="26" t="s">
        <v>87</v>
      </c>
      <c r="L16" s="26">
        <v>2</v>
      </c>
      <c r="M16" s="25">
        <v>10</v>
      </c>
      <c r="N16" s="26" t="s">
        <v>99</v>
      </c>
      <c r="O16" s="14" t="s">
        <v>78</v>
      </c>
      <c r="P16" s="15">
        <v>0.13541666666666663</v>
      </c>
      <c r="Q16" s="15">
        <f t="shared" si="0"/>
        <v>0.27083333333333326</v>
      </c>
      <c r="R16" s="14" t="s">
        <v>13</v>
      </c>
      <c r="S16" s="14" t="s">
        <v>14</v>
      </c>
      <c r="T16" s="27" t="s">
        <v>12</v>
      </c>
      <c r="AA16" s="5">
        <f>12/34</f>
        <v>0.35294117647058826</v>
      </c>
    </row>
    <row r="17" spans="1:20" s="5" customFormat="1" ht="72" x14ac:dyDescent="0.25">
      <c r="A17" s="22" t="s">
        <v>549</v>
      </c>
      <c r="B17" s="25">
        <v>255228</v>
      </c>
      <c r="C17" s="27" t="s">
        <v>10</v>
      </c>
      <c r="D17" s="27" t="s">
        <v>11</v>
      </c>
      <c r="E17" s="27">
        <v>2146263217</v>
      </c>
      <c r="F17" s="25">
        <v>2</v>
      </c>
      <c r="G17" s="28">
        <v>45106</v>
      </c>
      <c r="H17" s="25">
        <v>34.437399999999997</v>
      </c>
      <c r="I17" s="25">
        <v>-111.42914</v>
      </c>
      <c r="J17" s="25">
        <v>1843</v>
      </c>
      <c r="K17" s="26" t="s">
        <v>93</v>
      </c>
      <c r="L17" s="26">
        <v>6</v>
      </c>
      <c r="M17" s="25">
        <v>10</v>
      </c>
      <c r="N17" s="26" t="s">
        <v>98</v>
      </c>
      <c r="O17" s="14" t="s">
        <v>78</v>
      </c>
      <c r="P17" s="15">
        <v>8.333333333333337E-2</v>
      </c>
      <c r="Q17" s="15">
        <f t="shared" si="0"/>
        <v>0.50000000000000022</v>
      </c>
      <c r="R17" s="14" t="s">
        <v>67</v>
      </c>
      <c r="S17" s="14" t="s">
        <v>14</v>
      </c>
      <c r="T17" s="27" t="s">
        <v>12</v>
      </c>
    </row>
    <row r="18" spans="1:20" s="5" customFormat="1" ht="48" x14ac:dyDescent="0.25">
      <c r="A18" s="22" t="s">
        <v>550</v>
      </c>
      <c r="B18" s="25">
        <v>255216</v>
      </c>
      <c r="C18" s="27" t="s">
        <v>16</v>
      </c>
      <c r="D18" s="27" t="s">
        <v>11</v>
      </c>
      <c r="E18" s="27">
        <v>2146263154</v>
      </c>
      <c r="F18" s="25">
        <v>2</v>
      </c>
      <c r="G18" s="28">
        <v>45062</v>
      </c>
      <c r="H18" s="25">
        <v>34.413040000000002</v>
      </c>
      <c r="I18" s="25">
        <v>-111.78385</v>
      </c>
      <c r="J18" s="25">
        <v>879</v>
      </c>
      <c r="K18" s="26" t="s">
        <v>76</v>
      </c>
      <c r="L18" s="26">
        <v>4</v>
      </c>
      <c r="M18" s="25">
        <v>10</v>
      </c>
      <c r="N18" s="26" t="s">
        <v>105</v>
      </c>
      <c r="O18" s="14" t="s">
        <v>78</v>
      </c>
      <c r="P18" s="15">
        <v>6.597222222222221E-2</v>
      </c>
      <c r="Q18" s="15">
        <f t="shared" si="0"/>
        <v>0.26388888888888884</v>
      </c>
      <c r="R18" s="14" t="s">
        <v>27</v>
      </c>
      <c r="S18" s="14" t="s">
        <v>14</v>
      </c>
      <c r="T18" s="27" t="s">
        <v>26</v>
      </c>
    </row>
    <row r="19" spans="1:20" s="5" customFormat="1" ht="24" x14ac:dyDescent="0.25">
      <c r="A19" s="26" t="s">
        <v>56</v>
      </c>
      <c r="B19" s="25">
        <v>255224</v>
      </c>
      <c r="C19" s="27" t="s">
        <v>22</v>
      </c>
      <c r="D19" s="27" t="s">
        <v>11</v>
      </c>
      <c r="E19" s="27">
        <v>2146263164</v>
      </c>
      <c r="F19" s="25">
        <v>1</v>
      </c>
      <c r="G19" s="28">
        <v>45073</v>
      </c>
      <c r="H19" s="25">
        <v>34.911799999999999</v>
      </c>
      <c r="I19" s="25">
        <v>-111.72606</v>
      </c>
      <c r="J19" s="25">
        <v>1391</v>
      </c>
      <c r="K19" s="26" t="s">
        <v>91</v>
      </c>
      <c r="L19" s="26"/>
      <c r="M19" s="25">
        <v>2</v>
      </c>
      <c r="N19" s="26" t="s">
        <v>105</v>
      </c>
      <c r="O19" s="14" t="s">
        <v>111</v>
      </c>
      <c r="P19" s="15">
        <v>1.041666666666663E-2</v>
      </c>
      <c r="Q19" s="15">
        <f t="shared" si="0"/>
        <v>0</v>
      </c>
      <c r="R19" s="14" t="s">
        <v>46</v>
      </c>
      <c r="S19" s="14" t="s">
        <v>20</v>
      </c>
      <c r="T19" s="27" t="s">
        <v>29</v>
      </c>
    </row>
    <row r="20" spans="1:20" s="5" customFormat="1" ht="24" x14ac:dyDescent="0.25">
      <c r="A20" s="22" t="s">
        <v>551</v>
      </c>
      <c r="B20" s="25">
        <v>10508</v>
      </c>
      <c r="C20" s="27" t="s">
        <v>16</v>
      </c>
      <c r="D20" s="27" t="s">
        <v>11</v>
      </c>
      <c r="E20" s="27">
        <v>2146263152</v>
      </c>
      <c r="F20" s="25">
        <v>2</v>
      </c>
      <c r="G20" s="28">
        <v>45056</v>
      </c>
      <c r="H20" s="25">
        <v>34.945590000000003</v>
      </c>
      <c r="I20" s="25">
        <v>-112.32746</v>
      </c>
      <c r="J20" s="25">
        <v>1365</v>
      </c>
      <c r="K20" s="26" t="s">
        <v>87</v>
      </c>
      <c r="L20" s="26">
        <v>2</v>
      </c>
      <c r="M20" s="25">
        <v>10</v>
      </c>
      <c r="N20" s="26" t="s">
        <v>99</v>
      </c>
      <c r="O20" s="14" t="s">
        <v>78</v>
      </c>
      <c r="P20" s="15">
        <v>0.10763888888888884</v>
      </c>
      <c r="Q20" s="15">
        <f t="shared" si="0"/>
        <v>0.21527777777777768</v>
      </c>
      <c r="R20" s="14" t="s">
        <v>44</v>
      </c>
      <c r="S20" s="14" t="s">
        <v>20</v>
      </c>
      <c r="T20" s="27" t="s">
        <v>36</v>
      </c>
    </row>
    <row r="21" spans="1:20" s="5" customFormat="1" ht="48" x14ac:dyDescent="0.25">
      <c r="A21" s="22" t="s">
        <v>552</v>
      </c>
      <c r="B21" s="25">
        <v>19146</v>
      </c>
      <c r="C21" s="27" t="s">
        <v>16</v>
      </c>
      <c r="D21" s="27" t="s">
        <v>11</v>
      </c>
      <c r="E21" s="27">
        <v>2146263157</v>
      </c>
      <c r="F21" s="25">
        <v>2</v>
      </c>
      <c r="G21" s="28">
        <v>45058</v>
      </c>
      <c r="H21" s="25">
        <v>34.884189999999997</v>
      </c>
      <c r="I21" s="25">
        <v>-112.07299999999999</v>
      </c>
      <c r="J21" s="25">
        <v>1191</v>
      </c>
      <c r="K21" s="26" t="s">
        <v>75</v>
      </c>
      <c r="L21" s="26">
        <v>4</v>
      </c>
      <c r="M21" s="25">
        <v>9</v>
      </c>
      <c r="N21" s="26" t="s">
        <v>105</v>
      </c>
      <c r="O21" s="14" t="s">
        <v>78</v>
      </c>
      <c r="P21" s="15">
        <v>5.555555555555558E-2</v>
      </c>
      <c r="Q21" s="15">
        <f t="shared" si="0"/>
        <v>0.22222222222222232</v>
      </c>
      <c r="R21" s="14" t="s">
        <v>30</v>
      </c>
      <c r="S21" s="14" t="s">
        <v>20</v>
      </c>
      <c r="T21" s="27" t="s">
        <v>29</v>
      </c>
    </row>
    <row r="22" spans="1:20" s="5" customFormat="1" ht="36" x14ac:dyDescent="0.25">
      <c r="A22" s="22" t="s">
        <v>553</v>
      </c>
      <c r="B22" s="25">
        <v>263</v>
      </c>
      <c r="C22" s="27" t="s">
        <v>16</v>
      </c>
      <c r="D22" s="27" t="s">
        <v>17</v>
      </c>
      <c r="E22" s="27">
        <v>2146263136</v>
      </c>
      <c r="F22" s="25">
        <v>2</v>
      </c>
      <c r="G22" s="28">
        <v>45054</v>
      </c>
      <c r="H22" s="25">
        <v>34.649160000000002</v>
      </c>
      <c r="I22" s="25">
        <v>-111.75223</v>
      </c>
      <c r="J22" s="25">
        <v>1083</v>
      </c>
      <c r="K22" s="26" t="s">
        <v>88</v>
      </c>
      <c r="L22" s="26"/>
      <c r="M22" s="25">
        <v>10</v>
      </c>
      <c r="N22" s="26" t="s">
        <v>108</v>
      </c>
      <c r="O22" s="14" t="s">
        <v>78</v>
      </c>
      <c r="P22" s="15">
        <v>0.11458333333333337</v>
      </c>
      <c r="Q22" s="15">
        <f t="shared" si="0"/>
        <v>0</v>
      </c>
      <c r="R22" s="14" t="s">
        <v>19</v>
      </c>
      <c r="S22" s="14" t="s">
        <v>20</v>
      </c>
      <c r="T22" s="27" t="s">
        <v>18</v>
      </c>
    </row>
    <row r="23" spans="1:20" s="5" customFormat="1" ht="36" x14ac:dyDescent="0.25">
      <c r="A23" s="22" t="s">
        <v>554</v>
      </c>
      <c r="B23" s="25">
        <v>255220</v>
      </c>
      <c r="C23" s="27" t="s">
        <v>22</v>
      </c>
      <c r="D23" s="27" t="s">
        <v>31</v>
      </c>
      <c r="E23" s="27">
        <v>2146263159</v>
      </c>
      <c r="F23" s="25">
        <v>1</v>
      </c>
      <c r="G23" s="28">
        <v>45072</v>
      </c>
      <c r="H23" s="25">
        <v>34.907550000000001</v>
      </c>
      <c r="I23" s="25">
        <v>-111.72709</v>
      </c>
      <c r="J23" s="25">
        <v>1381</v>
      </c>
      <c r="K23" s="26" t="s">
        <v>92</v>
      </c>
      <c r="L23" s="26">
        <v>3</v>
      </c>
      <c r="M23" s="25">
        <v>3</v>
      </c>
      <c r="N23" s="26" t="s">
        <v>105</v>
      </c>
      <c r="O23" s="14" t="s">
        <v>79</v>
      </c>
      <c r="P23" s="15">
        <v>6.9444444444444198E-3</v>
      </c>
      <c r="Q23" s="15">
        <f t="shared" si="0"/>
        <v>2.0833333333333259E-2</v>
      </c>
      <c r="R23" s="14" t="s">
        <v>46</v>
      </c>
      <c r="S23" s="14" t="s">
        <v>20</v>
      </c>
      <c r="T23" s="27" t="s">
        <v>32</v>
      </c>
    </row>
    <row r="24" spans="1:20" s="5" customFormat="1" ht="36" x14ac:dyDescent="0.25">
      <c r="A24" s="26" t="s">
        <v>51</v>
      </c>
      <c r="B24" s="25">
        <v>255219</v>
      </c>
      <c r="C24" s="27" t="s">
        <v>22</v>
      </c>
      <c r="D24" s="27" t="s">
        <v>31</v>
      </c>
      <c r="E24" s="27">
        <v>2146263158</v>
      </c>
      <c r="F24" s="25">
        <v>1</v>
      </c>
      <c r="G24" s="28">
        <v>45072</v>
      </c>
      <c r="H24" s="25">
        <v>34.907519999999998</v>
      </c>
      <c r="I24" s="25">
        <v>-111.72723999999999</v>
      </c>
      <c r="J24" s="25">
        <v>1381</v>
      </c>
      <c r="K24" s="26" t="s">
        <v>92</v>
      </c>
      <c r="L24" s="26">
        <v>3</v>
      </c>
      <c r="M24" s="25">
        <v>2</v>
      </c>
      <c r="N24" s="26" t="s">
        <v>105</v>
      </c>
      <c r="O24" s="14" t="s">
        <v>111</v>
      </c>
      <c r="P24" s="15">
        <v>6.9444444444444198E-3</v>
      </c>
      <c r="Q24" s="15">
        <f t="shared" si="0"/>
        <v>2.0833333333333259E-2</v>
      </c>
      <c r="R24" s="14" t="s">
        <v>46</v>
      </c>
      <c r="S24" s="14" t="s">
        <v>20</v>
      </c>
      <c r="T24" s="27" t="s">
        <v>32</v>
      </c>
    </row>
    <row r="25" spans="1:20" s="5" customFormat="1" ht="72" x14ac:dyDescent="0.25">
      <c r="A25" s="26" t="s">
        <v>66</v>
      </c>
      <c r="B25" s="25">
        <v>11621</v>
      </c>
      <c r="C25" s="27" t="s">
        <v>10</v>
      </c>
      <c r="D25" s="27" t="s">
        <v>11</v>
      </c>
      <c r="E25" s="27">
        <v>2146263207</v>
      </c>
      <c r="F25" s="25">
        <v>2</v>
      </c>
      <c r="G25" s="28">
        <v>45106</v>
      </c>
      <c r="H25" s="25">
        <v>34.433300000000003</v>
      </c>
      <c r="I25" s="25">
        <v>-111.43149</v>
      </c>
      <c r="J25" s="25">
        <v>1831</v>
      </c>
      <c r="K25" s="26" t="s">
        <v>93</v>
      </c>
      <c r="L25" s="26">
        <v>6</v>
      </c>
      <c r="M25" s="25">
        <v>10</v>
      </c>
      <c r="N25" s="26" t="s">
        <v>98</v>
      </c>
      <c r="O25" s="14" t="s">
        <v>78</v>
      </c>
      <c r="P25" s="15">
        <v>6.2499999999999944E-2</v>
      </c>
      <c r="Q25" s="15">
        <f t="shared" si="0"/>
        <v>0.37499999999999967</v>
      </c>
      <c r="R25" s="14" t="s">
        <v>67</v>
      </c>
      <c r="S25" s="14" t="s">
        <v>14</v>
      </c>
      <c r="T25" s="27" t="s">
        <v>12</v>
      </c>
    </row>
    <row r="26" spans="1:20" s="5" customFormat="1" ht="48" x14ac:dyDescent="0.25">
      <c r="A26" s="22" t="s">
        <v>555</v>
      </c>
      <c r="B26" s="25">
        <v>10591</v>
      </c>
      <c r="C26" s="27" t="s">
        <v>16</v>
      </c>
      <c r="D26" s="27" t="s">
        <v>11</v>
      </c>
      <c r="E26" s="27">
        <v>2146263160</v>
      </c>
      <c r="F26" s="25">
        <v>2</v>
      </c>
      <c r="G26" s="28">
        <v>45058</v>
      </c>
      <c r="H26" s="25">
        <v>34.903619999999997</v>
      </c>
      <c r="I26" s="25">
        <v>-112.06434</v>
      </c>
      <c r="J26" s="25">
        <v>1135</v>
      </c>
      <c r="K26" s="26" t="s">
        <v>90</v>
      </c>
      <c r="L26" s="26">
        <v>4</v>
      </c>
      <c r="M26" s="25">
        <v>9</v>
      </c>
      <c r="N26" s="26" t="s">
        <v>99</v>
      </c>
      <c r="O26" s="14" t="s">
        <v>78</v>
      </c>
      <c r="P26" s="15">
        <v>9.0277777777777901E-2</v>
      </c>
      <c r="Q26" s="15">
        <f t="shared" si="0"/>
        <v>0.3611111111111116</v>
      </c>
      <c r="R26" s="14" t="s">
        <v>30</v>
      </c>
      <c r="S26" s="14" t="s">
        <v>20</v>
      </c>
      <c r="T26" s="27" t="s">
        <v>29</v>
      </c>
    </row>
    <row r="27" spans="1:20" s="5" customFormat="1" ht="24" x14ac:dyDescent="0.25">
      <c r="A27" s="26" t="s">
        <v>65</v>
      </c>
      <c r="B27" s="25">
        <v>255810</v>
      </c>
      <c r="C27" s="27" t="s">
        <v>10</v>
      </c>
      <c r="D27" s="27" t="s">
        <v>11</v>
      </c>
      <c r="E27" s="27">
        <v>2146263206</v>
      </c>
      <c r="F27" s="25">
        <v>1</v>
      </c>
      <c r="G27" s="28">
        <v>45107</v>
      </c>
      <c r="H27" s="25">
        <v>34.435879999999997</v>
      </c>
      <c r="I27" s="25">
        <v>-111.25515</v>
      </c>
      <c r="J27" s="25">
        <v>1928</v>
      </c>
      <c r="K27" s="26" t="s">
        <v>562</v>
      </c>
      <c r="L27" s="26">
        <v>2</v>
      </c>
      <c r="M27" s="25">
        <v>6</v>
      </c>
      <c r="N27" s="26" t="s">
        <v>98</v>
      </c>
      <c r="O27" s="14" t="s">
        <v>80</v>
      </c>
      <c r="P27" s="15">
        <v>3.4722222222222154E-2</v>
      </c>
      <c r="Q27" s="15">
        <f t="shared" si="0"/>
        <v>6.9444444444444309E-2</v>
      </c>
      <c r="R27" s="14" t="s">
        <v>64</v>
      </c>
      <c r="S27" s="14" t="s">
        <v>14</v>
      </c>
      <c r="T27" s="27" t="s">
        <v>12</v>
      </c>
    </row>
    <row r="28" spans="1:20" s="5" customFormat="1" ht="72" x14ac:dyDescent="0.25">
      <c r="A28" s="22" t="s">
        <v>556</v>
      </c>
      <c r="B28" s="25">
        <v>145</v>
      </c>
      <c r="C28" s="27" t="s">
        <v>10</v>
      </c>
      <c r="D28" s="27" t="s">
        <v>11</v>
      </c>
      <c r="E28" s="27">
        <v>2146263205</v>
      </c>
      <c r="F28" s="25">
        <v>2</v>
      </c>
      <c r="G28" s="28">
        <v>45107</v>
      </c>
      <c r="H28" s="25">
        <v>34.435160000000003</v>
      </c>
      <c r="I28" s="25">
        <v>-111.25588</v>
      </c>
      <c r="J28" s="25">
        <v>1933</v>
      </c>
      <c r="K28" s="26" t="s">
        <v>93</v>
      </c>
      <c r="L28" s="26">
        <v>6</v>
      </c>
      <c r="M28" s="25">
        <v>10</v>
      </c>
      <c r="N28" s="26" t="s">
        <v>98</v>
      </c>
      <c r="O28" s="14" t="s">
        <v>78</v>
      </c>
      <c r="P28" s="15">
        <v>9.027777777777779E-2</v>
      </c>
      <c r="Q28" s="15">
        <f t="shared" si="0"/>
        <v>0.54166666666666674</v>
      </c>
      <c r="R28" s="14" t="s">
        <v>64</v>
      </c>
      <c r="S28" s="14" t="s">
        <v>14</v>
      </c>
      <c r="T28" s="27" t="s">
        <v>12</v>
      </c>
    </row>
    <row r="29" spans="1:20" s="5" customFormat="1" ht="48" x14ac:dyDescent="0.25">
      <c r="A29" s="22" t="s">
        <v>557</v>
      </c>
      <c r="B29" s="25">
        <v>147</v>
      </c>
      <c r="C29" s="27" t="s">
        <v>16</v>
      </c>
      <c r="D29" s="27" t="s">
        <v>11</v>
      </c>
      <c r="E29" s="27">
        <v>2146263142</v>
      </c>
      <c r="F29" s="25">
        <v>2</v>
      </c>
      <c r="G29" s="28">
        <v>45057</v>
      </c>
      <c r="H29" s="25">
        <v>34.880780000000001</v>
      </c>
      <c r="I29" s="25">
        <v>-112.0663</v>
      </c>
      <c r="J29" s="25">
        <v>1099</v>
      </c>
      <c r="K29" s="26" t="s">
        <v>76</v>
      </c>
      <c r="L29" s="26">
        <v>4</v>
      </c>
      <c r="M29" s="25">
        <v>10</v>
      </c>
      <c r="N29" s="26" t="s">
        <v>105</v>
      </c>
      <c r="O29" s="14" t="s">
        <v>78</v>
      </c>
      <c r="P29" s="15">
        <v>0.14583333333333326</v>
      </c>
      <c r="Q29" s="15">
        <f t="shared" si="0"/>
        <v>0.58333333333333304</v>
      </c>
      <c r="R29" s="14" t="s">
        <v>30</v>
      </c>
      <c r="S29" s="14" t="s">
        <v>20</v>
      </c>
      <c r="T29" s="27" t="s">
        <v>29</v>
      </c>
    </row>
    <row r="30" spans="1:20" s="5" customFormat="1" ht="24" x14ac:dyDescent="0.25">
      <c r="A30" s="22" t="s">
        <v>563</v>
      </c>
      <c r="B30" s="25">
        <v>255223</v>
      </c>
      <c r="C30" s="27" t="s">
        <v>22</v>
      </c>
      <c r="D30" s="27" t="s">
        <v>31</v>
      </c>
      <c r="E30" s="27">
        <v>2146263163</v>
      </c>
      <c r="F30" s="25">
        <v>1</v>
      </c>
      <c r="G30" s="28">
        <v>45073</v>
      </c>
      <c r="H30" s="25">
        <v>34.912410000000001</v>
      </c>
      <c r="I30" s="25">
        <v>-111.72318</v>
      </c>
      <c r="J30" s="25">
        <v>1361</v>
      </c>
      <c r="K30" s="26" t="s">
        <v>91</v>
      </c>
      <c r="L30" s="26">
        <v>2</v>
      </c>
      <c r="M30" s="25">
        <v>2</v>
      </c>
      <c r="N30" s="26" t="s">
        <v>105</v>
      </c>
      <c r="O30" s="14" t="s">
        <v>112</v>
      </c>
      <c r="P30" s="15">
        <v>6.9444444444444198E-3</v>
      </c>
      <c r="Q30" s="15">
        <f t="shared" si="0"/>
        <v>1.388888888888884E-2</v>
      </c>
      <c r="R30" s="14" t="s">
        <v>46</v>
      </c>
      <c r="S30" s="14" t="s">
        <v>20</v>
      </c>
      <c r="T30" s="27" t="s">
        <v>32</v>
      </c>
    </row>
    <row r="31" spans="1:20" s="5" customFormat="1" ht="36" x14ac:dyDescent="0.25">
      <c r="A31" s="22" t="s">
        <v>558</v>
      </c>
      <c r="B31" s="25">
        <v>255215</v>
      </c>
      <c r="C31" s="27" t="s">
        <v>22</v>
      </c>
      <c r="D31" s="27" t="s">
        <v>31</v>
      </c>
      <c r="E31" s="27">
        <v>2146263153</v>
      </c>
      <c r="F31" s="25">
        <v>1</v>
      </c>
      <c r="G31" s="28">
        <v>45072</v>
      </c>
      <c r="H31" s="25">
        <v>34.908969999999997</v>
      </c>
      <c r="I31" s="25">
        <v>-111.7266</v>
      </c>
      <c r="J31" s="25">
        <v>1393</v>
      </c>
      <c r="K31" s="26" t="s">
        <v>92</v>
      </c>
      <c r="L31" s="26">
        <v>3</v>
      </c>
      <c r="M31" s="25">
        <v>2</v>
      </c>
      <c r="N31" s="26" t="s">
        <v>105</v>
      </c>
      <c r="O31" s="14" t="s">
        <v>78</v>
      </c>
      <c r="P31" s="15">
        <v>6.9444444444444198E-3</v>
      </c>
      <c r="Q31" s="15">
        <f t="shared" si="0"/>
        <v>2.0833333333333259E-2</v>
      </c>
      <c r="R31" s="14" t="s">
        <v>46</v>
      </c>
      <c r="S31" s="14" t="s">
        <v>20</v>
      </c>
      <c r="T31" s="27" t="s">
        <v>32</v>
      </c>
    </row>
    <row r="32" spans="1:20" s="5" customFormat="1" ht="48" x14ac:dyDescent="0.25">
      <c r="A32" s="26" t="s">
        <v>45</v>
      </c>
      <c r="B32" s="25">
        <v>255215</v>
      </c>
      <c r="C32" s="27" t="s">
        <v>22</v>
      </c>
      <c r="D32" s="27" t="s">
        <v>31</v>
      </c>
      <c r="E32" s="27">
        <v>2146263200</v>
      </c>
      <c r="F32" s="25">
        <v>2</v>
      </c>
      <c r="G32" s="28">
        <v>45105</v>
      </c>
      <c r="H32" s="25">
        <v>34.908969999999997</v>
      </c>
      <c r="I32" s="25">
        <v>-111.7266</v>
      </c>
      <c r="J32" s="25">
        <v>1393</v>
      </c>
      <c r="K32" s="26" t="s">
        <v>94</v>
      </c>
      <c r="L32" s="26">
        <v>4</v>
      </c>
      <c r="M32" s="25">
        <v>10</v>
      </c>
      <c r="N32" s="26" t="s">
        <v>105</v>
      </c>
      <c r="O32" s="14" t="s">
        <v>78</v>
      </c>
      <c r="P32" s="15">
        <v>0.11111111111111116</v>
      </c>
      <c r="Q32" s="15">
        <f t="shared" si="0"/>
        <v>0.44444444444444464</v>
      </c>
      <c r="R32" s="14" t="s">
        <v>46</v>
      </c>
      <c r="S32" s="14" t="s">
        <v>20</v>
      </c>
      <c r="T32" s="27" t="s">
        <v>32</v>
      </c>
    </row>
    <row r="33" spans="1:20" s="5" customFormat="1" ht="36" x14ac:dyDescent="0.25">
      <c r="A33" s="26" t="s">
        <v>38</v>
      </c>
      <c r="B33" s="25">
        <v>249373</v>
      </c>
      <c r="C33" s="27" t="s">
        <v>16</v>
      </c>
      <c r="D33" s="27" t="s">
        <v>39</v>
      </c>
      <c r="E33" s="27">
        <v>2146263146</v>
      </c>
      <c r="F33" s="25">
        <v>1</v>
      </c>
      <c r="G33" s="28">
        <v>45061</v>
      </c>
      <c r="H33" s="25">
        <v>34.865090000000002</v>
      </c>
      <c r="I33" s="25">
        <v>-112.4414</v>
      </c>
      <c r="J33" s="25">
        <v>1258</v>
      </c>
      <c r="K33" s="26" t="s">
        <v>89</v>
      </c>
      <c r="L33" s="26">
        <v>3</v>
      </c>
      <c r="M33" s="25">
        <v>1</v>
      </c>
      <c r="N33" s="26" t="s">
        <v>104</v>
      </c>
      <c r="O33" s="14" t="s">
        <v>78</v>
      </c>
      <c r="P33" s="15">
        <v>2.083333333333337E-2</v>
      </c>
      <c r="Q33" s="15">
        <f t="shared" si="0"/>
        <v>6.2500000000000111E-2</v>
      </c>
      <c r="R33" s="14" t="s">
        <v>35</v>
      </c>
      <c r="S33" s="14" t="s">
        <v>20</v>
      </c>
      <c r="T33" s="27" t="s">
        <v>40</v>
      </c>
    </row>
    <row r="34" spans="1:20" s="5" customFormat="1" ht="36" x14ac:dyDescent="0.25">
      <c r="A34" s="22" t="s">
        <v>559</v>
      </c>
      <c r="B34" s="25">
        <v>1118</v>
      </c>
      <c r="C34" s="27" t="s">
        <v>16</v>
      </c>
      <c r="D34" s="27" t="s">
        <v>11</v>
      </c>
      <c r="E34" s="27">
        <v>2146263168</v>
      </c>
      <c r="F34" s="25">
        <v>1</v>
      </c>
      <c r="G34" s="28">
        <v>45081</v>
      </c>
      <c r="H34" s="25">
        <v>34.688130000000001</v>
      </c>
      <c r="I34" s="25">
        <v>-111.57684</v>
      </c>
      <c r="J34" s="25">
        <v>1556</v>
      </c>
      <c r="K34" s="26" t="s">
        <v>71</v>
      </c>
      <c r="L34" s="26">
        <v>1</v>
      </c>
      <c r="M34" s="25">
        <v>3</v>
      </c>
      <c r="N34" s="26" t="s">
        <v>106</v>
      </c>
      <c r="O34" s="14" t="s">
        <v>80</v>
      </c>
      <c r="P34" s="15">
        <v>2.083333333333337E-2</v>
      </c>
      <c r="Q34" s="15">
        <f t="shared" si="0"/>
        <v>2.083333333333337E-2</v>
      </c>
      <c r="R34" s="14" t="s">
        <v>58</v>
      </c>
      <c r="S34" s="14" t="s">
        <v>20</v>
      </c>
      <c r="T34" s="27" t="s">
        <v>29</v>
      </c>
    </row>
    <row r="35" spans="1:20" s="5" customFormat="1" ht="36" x14ac:dyDescent="0.25">
      <c r="A35" s="22" t="s">
        <v>560</v>
      </c>
      <c r="B35" s="25">
        <v>255225</v>
      </c>
      <c r="C35" s="27" t="s">
        <v>16</v>
      </c>
      <c r="D35" s="27" t="s">
        <v>11</v>
      </c>
      <c r="E35" s="27">
        <v>2146263169</v>
      </c>
      <c r="F35" s="25">
        <v>2</v>
      </c>
      <c r="G35" s="28">
        <v>45081</v>
      </c>
      <c r="H35" s="25">
        <v>34.685679999999998</v>
      </c>
      <c r="I35" s="25">
        <v>-111.57564000000001</v>
      </c>
      <c r="J35" s="25">
        <v>1573</v>
      </c>
      <c r="K35" s="26" t="s">
        <v>95</v>
      </c>
      <c r="L35" s="26">
        <v>3</v>
      </c>
      <c r="M35" s="25">
        <v>8</v>
      </c>
      <c r="N35" s="26" t="s">
        <v>100</v>
      </c>
      <c r="O35" s="14" t="s">
        <v>78</v>
      </c>
      <c r="P35" s="15">
        <v>3.9583333333333304E-2</v>
      </c>
      <c r="Q35" s="15">
        <f t="shared" si="0"/>
        <v>0.11874999999999991</v>
      </c>
      <c r="R35" s="14" t="s">
        <v>58</v>
      </c>
      <c r="S35" s="14" t="s">
        <v>20</v>
      </c>
      <c r="T35" s="27" t="s">
        <v>29</v>
      </c>
    </row>
    <row r="36" spans="1:20" s="5" customFormat="1" ht="48" x14ac:dyDescent="0.25">
      <c r="A36" s="22" t="s">
        <v>561</v>
      </c>
      <c r="B36" s="25">
        <v>255211</v>
      </c>
      <c r="C36" s="27" t="s">
        <v>16</v>
      </c>
      <c r="D36" s="27" t="s">
        <v>11</v>
      </c>
      <c r="E36" s="27">
        <v>2146263141</v>
      </c>
      <c r="F36" s="25">
        <v>2</v>
      </c>
      <c r="G36" s="28">
        <v>45062</v>
      </c>
      <c r="H36" s="25">
        <v>34.409610000000001</v>
      </c>
      <c r="I36" s="25">
        <v>-111.7818</v>
      </c>
      <c r="J36" s="25">
        <v>875</v>
      </c>
      <c r="K36" s="26" t="s">
        <v>75</v>
      </c>
      <c r="L36" s="26">
        <v>4</v>
      </c>
      <c r="M36" s="25">
        <v>4</v>
      </c>
      <c r="N36" s="26" t="s">
        <v>101</v>
      </c>
      <c r="O36" s="14" t="s">
        <v>80</v>
      </c>
      <c r="P36" s="15">
        <v>1.3888888888888951E-2</v>
      </c>
      <c r="Q36" s="15">
        <f t="shared" si="0"/>
        <v>5.5555555555555802E-2</v>
      </c>
      <c r="R36" s="14" t="s">
        <v>27</v>
      </c>
      <c r="S36" s="14" t="s">
        <v>14</v>
      </c>
      <c r="T36" s="27" t="s">
        <v>26</v>
      </c>
    </row>
    <row r="37" spans="1:20" s="5" customFormat="1" x14ac:dyDescent="0.25">
      <c r="B37" s="6"/>
      <c r="F37" s="6"/>
      <c r="G37" s="6"/>
      <c r="H37" s="6"/>
      <c r="I37" s="6"/>
      <c r="J37" s="6"/>
      <c r="M37" s="6"/>
      <c r="P37" s="7">
        <v>2.0499999999999994</v>
      </c>
      <c r="Q37" s="7">
        <f>SUM(Q2:Q36)</f>
        <v>7.4555555555555539</v>
      </c>
    </row>
  </sheetData>
  <pageMargins left="0.25" right="0.2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L7" sqref="L7"/>
    </sheetView>
  </sheetViews>
  <sheetFormatPr defaultRowHeight="15" x14ac:dyDescent="0.25"/>
  <cols>
    <col min="1" max="1" width="19" bestFit="1" customWidth="1"/>
    <col min="2" max="2" width="6.28515625" style="4" bestFit="1" customWidth="1"/>
    <col min="3" max="3" width="10.140625" style="4" customWidth="1"/>
    <col min="4" max="4" width="8.140625" style="34" bestFit="1" customWidth="1"/>
    <col min="5" max="5" width="7.85546875" style="33" bestFit="1" customWidth="1"/>
    <col min="6" max="6" width="5.85546875" style="34" customWidth="1"/>
    <col min="7" max="7" width="6.7109375" style="35" bestFit="1" customWidth="1"/>
    <col min="8" max="8" width="5.5703125" style="36" bestFit="1" customWidth="1"/>
    <col min="9" max="9" width="8.5703125" style="36" customWidth="1"/>
  </cols>
  <sheetData>
    <row r="1" spans="1:9" s="2" customFormat="1" ht="40.5" customHeight="1" thickBot="1" x14ac:dyDescent="0.3">
      <c r="A1" s="68" t="s">
        <v>515</v>
      </c>
      <c r="B1" s="68" t="s">
        <v>0</v>
      </c>
      <c r="C1" s="68" t="s">
        <v>69</v>
      </c>
      <c r="D1" s="69" t="s">
        <v>522</v>
      </c>
      <c r="E1" s="70" t="s">
        <v>113</v>
      </c>
      <c r="F1" s="69" t="s">
        <v>114</v>
      </c>
      <c r="G1" s="71" t="s">
        <v>115</v>
      </c>
      <c r="H1" s="72" t="s">
        <v>567</v>
      </c>
      <c r="I1" s="72" t="s">
        <v>116</v>
      </c>
    </row>
    <row r="2" spans="1:9" ht="13.5" customHeight="1" thickTop="1" x14ac:dyDescent="0.25">
      <c r="A2" s="73" t="s">
        <v>118</v>
      </c>
      <c r="B2" s="16">
        <v>739</v>
      </c>
      <c r="C2" s="74">
        <v>45050</v>
      </c>
      <c r="D2" s="75">
        <v>17</v>
      </c>
      <c r="E2" s="76">
        <v>5.6000000000000001E-2</v>
      </c>
      <c r="F2" s="75">
        <v>6.72</v>
      </c>
      <c r="G2" s="77">
        <v>113</v>
      </c>
      <c r="H2" s="78">
        <v>10.11</v>
      </c>
      <c r="I2" s="78"/>
    </row>
    <row r="3" spans="1:9" x14ac:dyDescent="0.25">
      <c r="A3" s="14" t="s">
        <v>31</v>
      </c>
      <c r="B3" s="12" t="s">
        <v>519</v>
      </c>
      <c r="C3" s="79">
        <v>45062</v>
      </c>
      <c r="D3" s="80" t="s">
        <v>85</v>
      </c>
      <c r="E3" s="80" t="s">
        <v>85</v>
      </c>
      <c r="F3" s="80" t="s">
        <v>85</v>
      </c>
      <c r="G3" s="80" t="s">
        <v>85</v>
      </c>
      <c r="H3" s="80" t="s">
        <v>85</v>
      </c>
      <c r="I3" s="84"/>
    </row>
    <row r="4" spans="1:9" x14ac:dyDescent="0.25">
      <c r="A4" s="14" t="s">
        <v>119</v>
      </c>
      <c r="B4" s="12">
        <v>237744</v>
      </c>
      <c r="C4" s="79">
        <v>45061</v>
      </c>
      <c r="D4" s="80" t="s">
        <v>85</v>
      </c>
      <c r="E4" s="81">
        <v>0.38700000000000001</v>
      </c>
      <c r="F4" s="82">
        <v>7.1</v>
      </c>
      <c r="G4" s="83">
        <v>776</v>
      </c>
      <c r="H4" s="84">
        <v>22.6</v>
      </c>
      <c r="I4" s="84"/>
    </row>
    <row r="5" spans="1:9" x14ac:dyDescent="0.25">
      <c r="A5" s="14" t="s">
        <v>121</v>
      </c>
      <c r="B5" s="12">
        <v>175510</v>
      </c>
      <c r="C5" s="79">
        <v>45080</v>
      </c>
      <c r="D5" s="82">
        <v>6.4</v>
      </c>
      <c r="E5" s="81">
        <v>0.63149999999999995</v>
      </c>
      <c r="F5" s="82">
        <v>6.7649999999999997</v>
      </c>
      <c r="G5" s="83">
        <v>1263</v>
      </c>
      <c r="H5" s="84">
        <v>19.2</v>
      </c>
      <c r="I5" s="84">
        <v>7</v>
      </c>
    </row>
    <row r="6" spans="1:9" x14ac:dyDescent="0.25">
      <c r="A6" s="14" t="s">
        <v>122</v>
      </c>
      <c r="B6" s="12">
        <v>255213</v>
      </c>
      <c r="C6" s="79">
        <v>45062</v>
      </c>
      <c r="D6" s="80" t="s">
        <v>85</v>
      </c>
      <c r="E6" s="80" t="s">
        <v>85</v>
      </c>
      <c r="F6" s="80" t="s">
        <v>85</v>
      </c>
      <c r="G6" s="80" t="s">
        <v>85</v>
      </c>
      <c r="H6" s="80" t="s">
        <v>85</v>
      </c>
      <c r="I6" s="84"/>
    </row>
    <row r="7" spans="1:9" x14ac:dyDescent="0.25">
      <c r="A7" s="14" t="s">
        <v>42</v>
      </c>
      <c r="B7" s="12">
        <v>255214</v>
      </c>
      <c r="C7" s="79">
        <v>45059</v>
      </c>
      <c r="D7" s="82">
        <v>0.94</v>
      </c>
      <c r="E7" s="81">
        <v>0.27500000000000002</v>
      </c>
      <c r="F7" s="82">
        <v>7.04</v>
      </c>
      <c r="G7" s="83">
        <v>550</v>
      </c>
      <c r="H7" s="84">
        <v>19.7</v>
      </c>
      <c r="I7" s="84"/>
    </row>
    <row r="8" spans="1:9" x14ac:dyDescent="0.25">
      <c r="A8" s="14" t="s">
        <v>510</v>
      </c>
      <c r="B8" s="12">
        <v>255212</v>
      </c>
      <c r="C8" s="79">
        <v>45059</v>
      </c>
      <c r="D8" s="80" t="s">
        <v>85</v>
      </c>
      <c r="E8" s="81">
        <v>0.27300000000000002</v>
      </c>
      <c r="F8" s="82">
        <v>7.12</v>
      </c>
      <c r="G8" s="83">
        <v>545</v>
      </c>
      <c r="H8" s="84">
        <v>19.7</v>
      </c>
      <c r="I8" s="84"/>
    </row>
    <row r="9" spans="1:9" x14ac:dyDescent="0.25">
      <c r="A9" s="14" t="s">
        <v>511</v>
      </c>
      <c r="B9" s="12">
        <v>18827</v>
      </c>
      <c r="C9" s="79">
        <v>45059</v>
      </c>
      <c r="D9" s="82">
        <v>3.3</v>
      </c>
      <c r="E9" s="81">
        <v>0.26950000000000002</v>
      </c>
      <c r="F9" s="82">
        <v>7.4249999999999998</v>
      </c>
      <c r="G9" s="83">
        <v>538</v>
      </c>
      <c r="H9" s="84">
        <v>19.8</v>
      </c>
      <c r="I9" s="84"/>
    </row>
    <row r="10" spans="1:9" x14ac:dyDescent="0.25">
      <c r="A10" s="14" t="s">
        <v>123</v>
      </c>
      <c r="B10" s="12">
        <v>19233</v>
      </c>
      <c r="C10" s="79">
        <v>45048</v>
      </c>
      <c r="D10" s="82">
        <v>147</v>
      </c>
      <c r="E10" s="81">
        <v>0.38600000000000001</v>
      </c>
      <c r="F10" s="82">
        <v>6.82</v>
      </c>
      <c r="G10" s="83">
        <v>763</v>
      </c>
      <c r="H10" s="84">
        <v>21.5</v>
      </c>
      <c r="I10" s="84">
        <v>5</v>
      </c>
    </row>
    <row r="11" spans="1:9" x14ac:dyDescent="0.25">
      <c r="A11" s="14" t="s">
        <v>124</v>
      </c>
      <c r="B11" s="12">
        <v>255228</v>
      </c>
      <c r="C11" s="79">
        <v>45106</v>
      </c>
      <c r="D11" s="82">
        <v>2.6</v>
      </c>
      <c r="E11" s="81">
        <v>0.10199999999999999</v>
      </c>
      <c r="F11" s="82">
        <v>6.835</v>
      </c>
      <c r="G11" s="83">
        <v>205.5</v>
      </c>
      <c r="H11" s="84">
        <v>12.1</v>
      </c>
      <c r="I11" s="84">
        <v>4.5</v>
      </c>
    </row>
    <row r="12" spans="1:9" x14ac:dyDescent="0.25">
      <c r="A12" s="14" t="s">
        <v>125</v>
      </c>
      <c r="B12" s="12">
        <v>255216</v>
      </c>
      <c r="C12" s="79">
        <v>45062</v>
      </c>
      <c r="D12" s="82">
        <v>0.33</v>
      </c>
      <c r="E12" s="81">
        <v>0.34300000000000003</v>
      </c>
      <c r="F12" s="82">
        <v>7.16</v>
      </c>
      <c r="G12" s="83">
        <v>688</v>
      </c>
      <c r="H12" s="84">
        <v>14.6</v>
      </c>
      <c r="I12" s="84"/>
    </row>
    <row r="13" spans="1:9" x14ac:dyDescent="0.25">
      <c r="A13" s="14" t="s">
        <v>126</v>
      </c>
      <c r="B13" s="12">
        <v>10508</v>
      </c>
      <c r="C13" s="79">
        <v>45056</v>
      </c>
      <c r="D13" s="82">
        <v>0.37</v>
      </c>
      <c r="E13" s="81">
        <v>0.29799999999999999</v>
      </c>
      <c r="F13" s="82">
        <v>7.49</v>
      </c>
      <c r="G13" s="83">
        <v>596</v>
      </c>
      <c r="H13" s="84">
        <v>24.2</v>
      </c>
      <c r="I13" s="84"/>
    </row>
    <row r="14" spans="1:9" x14ac:dyDescent="0.25">
      <c r="A14" s="14" t="s">
        <v>127</v>
      </c>
      <c r="B14" s="12">
        <v>19146</v>
      </c>
      <c r="C14" s="79">
        <v>45058</v>
      </c>
      <c r="D14" s="80" t="s">
        <v>85</v>
      </c>
      <c r="E14" s="81">
        <v>0.28499999999999998</v>
      </c>
      <c r="F14" s="82">
        <v>7.05</v>
      </c>
      <c r="G14" s="83">
        <v>570</v>
      </c>
      <c r="H14" s="84">
        <v>10.7</v>
      </c>
      <c r="I14" s="84"/>
    </row>
    <row r="15" spans="1:9" x14ac:dyDescent="0.25">
      <c r="A15" s="14" t="s">
        <v>15</v>
      </c>
      <c r="B15" s="12">
        <v>263</v>
      </c>
      <c r="C15" s="79">
        <v>45054</v>
      </c>
      <c r="D15" s="82">
        <v>69.400000000000006</v>
      </c>
      <c r="E15" s="81">
        <v>0.45100000000000001</v>
      </c>
      <c r="F15" s="82">
        <v>6.68</v>
      </c>
      <c r="G15" s="83">
        <v>864</v>
      </c>
      <c r="H15" s="84">
        <v>25</v>
      </c>
      <c r="I15" s="84"/>
    </row>
    <row r="16" spans="1:9" x14ac:dyDescent="0.25">
      <c r="A16" s="14" t="s">
        <v>128</v>
      </c>
      <c r="B16" s="12">
        <v>11621</v>
      </c>
      <c r="C16" s="79">
        <v>45106</v>
      </c>
      <c r="D16" s="82">
        <v>0.94</v>
      </c>
      <c r="E16" s="81">
        <v>8.8999999999999996E-2</v>
      </c>
      <c r="F16" s="82">
        <v>6.85</v>
      </c>
      <c r="G16" s="83">
        <v>178</v>
      </c>
      <c r="H16" s="84">
        <v>11.8</v>
      </c>
      <c r="I16" s="84">
        <v>5</v>
      </c>
    </row>
    <row r="17" spans="1:9" x14ac:dyDescent="0.25">
      <c r="A17" s="14" t="s">
        <v>129</v>
      </c>
      <c r="B17" s="12">
        <v>10591</v>
      </c>
      <c r="C17" s="79">
        <v>45058</v>
      </c>
      <c r="D17" s="82">
        <v>57.48</v>
      </c>
      <c r="E17" s="81">
        <v>0.28433333333333</v>
      </c>
      <c r="F17" s="82">
        <v>7.25</v>
      </c>
      <c r="G17" s="83">
        <v>571</v>
      </c>
      <c r="H17" s="84">
        <v>24.033333333333001</v>
      </c>
      <c r="I17" s="84"/>
    </row>
    <row r="18" spans="1:9" x14ac:dyDescent="0.25">
      <c r="A18" s="14" t="s">
        <v>516</v>
      </c>
      <c r="B18" s="12">
        <v>255810</v>
      </c>
      <c r="C18" s="79">
        <v>45107</v>
      </c>
      <c r="D18" s="80" t="s">
        <v>85</v>
      </c>
      <c r="E18" s="81">
        <v>9.9000000000000005E-2</v>
      </c>
      <c r="F18" s="82">
        <v>7.23</v>
      </c>
      <c r="G18" s="83">
        <v>198</v>
      </c>
      <c r="H18" s="84">
        <v>11.3</v>
      </c>
      <c r="I18" s="84">
        <v>5</v>
      </c>
    </row>
    <row r="19" spans="1:9" x14ac:dyDescent="0.25">
      <c r="A19" s="14" t="s">
        <v>130</v>
      </c>
      <c r="B19" s="12">
        <v>145</v>
      </c>
      <c r="C19" s="79">
        <v>45107</v>
      </c>
      <c r="D19" s="82">
        <v>3.1</v>
      </c>
      <c r="E19" s="81">
        <v>0.114</v>
      </c>
      <c r="F19" s="82">
        <v>7.08</v>
      </c>
      <c r="G19" s="83">
        <v>228</v>
      </c>
      <c r="H19" s="84">
        <v>12.2</v>
      </c>
      <c r="I19" s="84">
        <v>5</v>
      </c>
    </row>
    <row r="20" spans="1:9" x14ac:dyDescent="0.25">
      <c r="A20" s="14" t="s">
        <v>131</v>
      </c>
      <c r="B20" s="12">
        <v>147</v>
      </c>
      <c r="C20" s="79">
        <v>45057</v>
      </c>
      <c r="D20" s="82">
        <v>45.74</v>
      </c>
      <c r="E20" s="81">
        <v>0.26</v>
      </c>
      <c r="F20" s="82">
        <v>6.99</v>
      </c>
      <c r="G20" s="83">
        <v>522</v>
      </c>
      <c r="H20" s="84">
        <v>19.899999999999999</v>
      </c>
      <c r="I20" s="84"/>
    </row>
    <row r="21" spans="1:9" x14ac:dyDescent="0.25">
      <c r="A21" s="14" t="s">
        <v>132</v>
      </c>
      <c r="B21" s="12">
        <v>255215</v>
      </c>
      <c r="C21" s="79">
        <v>45105</v>
      </c>
      <c r="D21" s="82">
        <v>5.7</v>
      </c>
      <c r="E21" s="81">
        <v>0.128</v>
      </c>
      <c r="F21" s="82">
        <v>7.7649999999999997</v>
      </c>
      <c r="G21" s="83">
        <v>257</v>
      </c>
      <c r="H21" s="84">
        <v>14.8</v>
      </c>
      <c r="I21" s="84">
        <v>8</v>
      </c>
    </row>
    <row r="22" spans="1:9" x14ac:dyDescent="0.25">
      <c r="A22" s="14" t="s">
        <v>523</v>
      </c>
      <c r="B22" s="85" t="s">
        <v>524</v>
      </c>
      <c r="C22" s="86">
        <v>45081</v>
      </c>
      <c r="D22" s="87">
        <v>178.96</v>
      </c>
      <c r="E22" s="81">
        <v>8.4000000000000005E-2</v>
      </c>
      <c r="F22" s="82">
        <v>7.44</v>
      </c>
      <c r="G22" s="83">
        <v>169</v>
      </c>
      <c r="H22" s="84">
        <v>16.5</v>
      </c>
      <c r="I22" s="84"/>
    </row>
    <row r="23" spans="1:9" ht="15.75" thickBot="1" x14ac:dyDescent="0.3">
      <c r="A23" s="88" t="s">
        <v>133</v>
      </c>
      <c r="B23" s="89">
        <v>255225</v>
      </c>
      <c r="C23" s="90">
        <v>45081</v>
      </c>
      <c r="D23" s="91">
        <v>0.1</v>
      </c>
      <c r="E23" s="92">
        <v>8.4000000000000005E-2</v>
      </c>
      <c r="F23" s="93">
        <v>7.44</v>
      </c>
      <c r="G23" s="94">
        <v>169</v>
      </c>
      <c r="H23" s="95">
        <v>16.5</v>
      </c>
      <c r="I23" s="95">
        <v>8</v>
      </c>
    </row>
    <row r="24" spans="1:9" ht="15.75" thickTop="1" x14ac:dyDescent="0.25">
      <c r="A24" s="73" t="s">
        <v>517</v>
      </c>
      <c r="B24" s="96" t="s">
        <v>518</v>
      </c>
      <c r="C24" s="96" t="s">
        <v>518</v>
      </c>
      <c r="D24" s="82">
        <f>AVERAGE(D2:D23)</f>
        <v>33.71</v>
      </c>
      <c r="E24" s="81">
        <f>AVERAGE(E2:E23)</f>
        <v>0.24496666666666647</v>
      </c>
      <c r="F24" s="82">
        <f t="shared" ref="F24:I24" si="0">AVERAGE(F2:F23)</f>
        <v>7.1124999999999989</v>
      </c>
      <c r="G24" s="83">
        <f t="shared" si="0"/>
        <v>488.17500000000001</v>
      </c>
      <c r="H24" s="84">
        <f t="shared" si="0"/>
        <v>17.312166666666648</v>
      </c>
      <c r="I24" s="84">
        <f t="shared" si="0"/>
        <v>5.9375</v>
      </c>
    </row>
    <row r="25" spans="1:9" x14ac:dyDescent="0.25">
      <c r="A25" s="73" t="s">
        <v>525</v>
      </c>
      <c r="B25" s="96" t="s">
        <v>518</v>
      </c>
      <c r="C25" s="96" t="s">
        <v>518</v>
      </c>
      <c r="D25" s="82">
        <f>MEDIAN(D2:D23)</f>
        <v>4.5</v>
      </c>
      <c r="E25" s="82">
        <f t="shared" ref="E25:I25" si="1">MEDIAN(E2:E23)</f>
        <v>0.27124999999999999</v>
      </c>
      <c r="F25" s="82">
        <f t="shared" si="1"/>
        <v>7.09</v>
      </c>
      <c r="G25" s="82">
        <f t="shared" si="1"/>
        <v>541.5</v>
      </c>
      <c r="H25" s="82">
        <f t="shared" si="1"/>
        <v>17.850000000000001</v>
      </c>
      <c r="I25" s="82">
        <f t="shared" si="1"/>
        <v>5</v>
      </c>
    </row>
    <row r="26" spans="1:9" x14ac:dyDescent="0.25">
      <c r="A26" s="14" t="s">
        <v>520</v>
      </c>
      <c r="B26" s="96" t="s">
        <v>518</v>
      </c>
      <c r="C26" s="96" t="s">
        <v>518</v>
      </c>
      <c r="D26" s="82">
        <f>MIN(D2:D23)</f>
        <v>0.1</v>
      </c>
      <c r="E26" s="81">
        <f>MIN(E2:E23)</f>
        <v>5.6000000000000001E-2</v>
      </c>
      <c r="F26" s="82">
        <f t="shared" ref="F26:I26" si="2">MIN(F2:F23)</f>
        <v>6.68</v>
      </c>
      <c r="G26" s="83">
        <f t="shared" si="2"/>
        <v>113</v>
      </c>
      <c r="H26" s="84">
        <f t="shared" si="2"/>
        <v>10.11</v>
      </c>
      <c r="I26" s="84">
        <f t="shared" si="2"/>
        <v>4.5</v>
      </c>
    </row>
    <row r="27" spans="1:9" x14ac:dyDescent="0.25">
      <c r="A27" s="14" t="s">
        <v>521</v>
      </c>
      <c r="B27" s="96" t="s">
        <v>518</v>
      </c>
      <c r="C27" s="96" t="s">
        <v>518</v>
      </c>
      <c r="D27" s="82">
        <f>MAX(D2:D23)</f>
        <v>178.96</v>
      </c>
      <c r="E27" s="81">
        <f>MAX(E2:E23)</f>
        <v>0.63149999999999995</v>
      </c>
      <c r="F27" s="82">
        <f t="shared" ref="F27:I27" si="3">MAX(F2:F23)</f>
        <v>7.7649999999999997</v>
      </c>
      <c r="G27" s="83">
        <f t="shared" si="3"/>
        <v>1263</v>
      </c>
      <c r="H27" s="84">
        <f t="shared" si="3"/>
        <v>25</v>
      </c>
      <c r="I27" s="84">
        <f t="shared" si="3"/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59"/>
  <sheetViews>
    <sheetView workbookViewId="0">
      <selection activeCell="AC3" sqref="AC3"/>
    </sheetView>
  </sheetViews>
  <sheetFormatPr defaultRowHeight="15" x14ac:dyDescent="0.25"/>
  <cols>
    <col min="1" max="1" width="19" bestFit="1" customWidth="1"/>
    <col min="2" max="2" width="3.28515625" style="4" bestFit="1" customWidth="1"/>
    <col min="3" max="4" width="3.42578125" style="4" bestFit="1" customWidth="1"/>
    <col min="5" max="23" width="3.140625" style="4" bestFit="1" customWidth="1"/>
  </cols>
  <sheetData>
    <row r="1" spans="1:25" ht="104.25" thickBot="1" x14ac:dyDescent="0.3">
      <c r="A1" s="55" t="s">
        <v>306</v>
      </c>
      <c r="B1" s="56" t="s">
        <v>307</v>
      </c>
      <c r="C1" s="56" t="s">
        <v>308</v>
      </c>
      <c r="D1" s="56" t="s">
        <v>309</v>
      </c>
      <c r="E1" s="56" t="s">
        <v>310</v>
      </c>
      <c r="F1" s="56" t="s">
        <v>41</v>
      </c>
      <c r="G1" s="56" t="s">
        <v>311</v>
      </c>
      <c r="H1" s="56" t="s">
        <v>31</v>
      </c>
      <c r="I1" s="56" t="s">
        <v>312</v>
      </c>
      <c r="J1" s="56" t="s">
        <v>312</v>
      </c>
      <c r="K1" s="56" t="s">
        <v>123</v>
      </c>
      <c r="L1" s="56" t="s">
        <v>313</v>
      </c>
      <c r="M1" s="56" t="s">
        <v>314</v>
      </c>
      <c r="N1" s="56" t="s">
        <v>43</v>
      </c>
      <c r="O1" s="56" t="s">
        <v>315</v>
      </c>
      <c r="P1" s="56" t="s">
        <v>15</v>
      </c>
      <c r="Q1" s="56" t="s">
        <v>316</v>
      </c>
      <c r="R1" s="56" t="s">
        <v>317</v>
      </c>
      <c r="S1" s="56" t="s">
        <v>318</v>
      </c>
      <c r="T1" s="56" t="s">
        <v>319</v>
      </c>
      <c r="U1" s="56" t="s">
        <v>320</v>
      </c>
      <c r="V1" s="56" t="s">
        <v>321</v>
      </c>
      <c r="W1" s="56" t="s">
        <v>322</v>
      </c>
    </row>
    <row r="2" spans="1:25" ht="15.75" thickTop="1" x14ac:dyDescent="0.25">
      <c r="A2" s="17" t="s">
        <v>443</v>
      </c>
      <c r="B2" s="16" t="s">
        <v>331</v>
      </c>
      <c r="C2" s="16" t="s">
        <v>411</v>
      </c>
      <c r="D2" s="16" t="s">
        <v>444</v>
      </c>
      <c r="E2" s="16" t="s">
        <v>494</v>
      </c>
      <c r="F2" s="16" t="s">
        <v>494</v>
      </c>
      <c r="G2" s="16" t="s">
        <v>494</v>
      </c>
      <c r="H2" s="16" t="s">
        <v>494</v>
      </c>
      <c r="I2" s="16" t="s">
        <v>494</v>
      </c>
      <c r="J2" s="16" t="s">
        <v>494</v>
      </c>
      <c r="K2" s="16" t="s">
        <v>494</v>
      </c>
      <c r="L2" s="16" t="s">
        <v>494</v>
      </c>
      <c r="M2" s="16" t="s">
        <v>494</v>
      </c>
      <c r="N2" s="16" t="s">
        <v>494</v>
      </c>
      <c r="O2" s="16" t="s">
        <v>494</v>
      </c>
      <c r="P2" s="16" t="s">
        <v>495</v>
      </c>
      <c r="Q2" s="16" t="s">
        <v>494</v>
      </c>
      <c r="R2" s="16" t="s">
        <v>494</v>
      </c>
      <c r="S2" s="16" t="s">
        <v>494</v>
      </c>
      <c r="T2" s="16" t="s">
        <v>494</v>
      </c>
      <c r="U2" s="16" t="s">
        <v>494</v>
      </c>
      <c r="V2" s="16" t="s">
        <v>494</v>
      </c>
      <c r="W2" s="16">
        <v>1</v>
      </c>
    </row>
    <row r="3" spans="1:25" ht="38.25" x14ac:dyDescent="0.25">
      <c r="A3" s="13" t="s">
        <v>387</v>
      </c>
      <c r="B3" s="12" t="s">
        <v>324</v>
      </c>
      <c r="C3" s="12" t="s">
        <v>325</v>
      </c>
      <c r="D3" s="12" t="s">
        <v>341</v>
      </c>
      <c r="E3" s="16" t="s">
        <v>494</v>
      </c>
      <c r="F3" s="16" t="s">
        <v>495</v>
      </c>
      <c r="G3" s="16" t="s">
        <v>495</v>
      </c>
      <c r="H3" s="16" t="s">
        <v>494</v>
      </c>
      <c r="I3" s="16" t="s">
        <v>495</v>
      </c>
      <c r="J3" s="16" t="s">
        <v>494</v>
      </c>
      <c r="K3" s="16" t="s">
        <v>494</v>
      </c>
      <c r="L3" s="16" t="s">
        <v>494</v>
      </c>
      <c r="M3" s="16" t="s">
        <v>494</v>
      </c>
      <c r="N3" s="16" t="s">
        <v>495</v>
      </c>
      <c r="O3" s="16" t="s">
        <v>494</v>
      </c>
      <c r="P3" s="16" t="s">
        <v>495</v>
      </c>
      <c r="Q3" s="16" t="s">
        <v>494</v>
      </c>
      <c r="R3" s="16" t="s">
        <v>495</v>
      </c>
      <c r="S3" s="16" t="s">
        <v>494</v>
      </c>
      <c r="T3" s="16" t="s">
        <v>495</v>
      </c>
      <c r="U3" s="16" t="s">
        <v>495</v>
      </c>
      <c r="V3" s="16" t="s">
        <v>494</v>
      </c>
      <c r="W3" s="12">
        <v>8</v>
      </c>
    </row>
    <row r="4" spans="1:25" x14ac:dyDescent="0.25">
      <c r="A4" s="13" t="s">
        <v>328</v>
      </c>
      <c r="B4" s="12" t="s">
        <v>324</v>
      </c>
      <c r="C4" s="12" t="s">
        <v>329</v>
      </c>
      <c r="D4" s="12" t="s">
        <v>341</v>
      </c>
      <c r="E4" s="16" t="s">
        <v>494</v>
      </c>
      <c r="F4" s="16" t="s">
        <v>494</v>
      </c>
      <c r="G4" s="16" t="s">
        <v>495</v>
      </c>
      <c r="H4" s="16" t="s">
        <v>494</v>
      </c>
      <c r="I4" s="16" t="s">
        <v>494</v>
      </c>
      <c r="J4" s="16" t="s">
        <v>495</v>
      </c>
      <c r="K4" s="16" t="s">
        <v>495</v>
      </c>
      <c r="L4" s="16" t="s">
        <v>495</v>
      </c>
      <c r="M4" s="16" t="s">
        <v>494</v>
      </c>
      <c r="N4" s="16" t="s">
        <v>494</v>
      </c>
      <c r="O4" s="16" t="s">
        <v>494</v>
      </c>
      <c r="P4" s="16" t="s">
        <v>494</v>
      </c>
      <c r="Q4" s="16" t="s">
        <v>495</v>
      </c>
      <c r="R4" s="16" t="s">
        <v>495</v>
      </c>
      <c r="S4" s="16" t="s">
        <v>495</v>
      </c>
      <c r="T4" s="16" t="s">
        <v>495</v>
      </c>
      <c r="U4" s="16" t="s">
        <v>495</v>
      </c>
      <c r="V4" s="16" t="s">
        <v>494</v>
      </c>
      <c r="W4" s="12">
        <v>9</v>
      </c>
    </row>
    <row r="5" spans="1:25" x14ac:dyDescent="0.25">
      <c r="A5" s="13" t="s">
        <v>399</v>
      </c>
      <c r="B5" s="12" t="s">
        <v>324</v>
      </c>
      <c r="C5" s="12" t="s">
        <v>329</v>
      </c>
      <c r="D5" s="12" t="s">
        <v>341</v>
      </c>
      <c r="E5" s="16" t="s">
        <v>494</v>
      </c>
      <c r="F5" s="16" t="s">
        <v>495</v>
      </c>
      <c r="G5" s="16" t="s">
        <v>494</v>
      </c>
      <c r="H5" s="16" t="s">
        <v>495</v>
      </c>
      <c r="I5" s="16" t="s">
        <v>495</v>
      </c>
      <c r="J5" s="16" t="s">
        <v>494</v>
      </c>
      <c r="K5" s="16" t="s">
        <v>495</v>
      </c>
      <c r="L5" s="16" t="s">
        <v>494</v>
      </c>
      <c r="M5" s="16" t="s">
        <v>495</v>
      </c>
      <c r="N5" s="16" t="s">
        <v>494</v>
      </c>
      <c r="O5" s="16" t="s">
        <v>495</v>
      </c>
      <c r="P5" s="16" t="s">
        <v>495</v>
      </c>
      <c r="Q5" s="16" t="s">
        <v>494</v>
      </c>
      <c r="R5" s="16" t="s">
        <v>495</v>
      </c>
      <c r="S5" s="16" t="s">
        <v>494</v>
      </c>
      <c r="T5" s="16" t="s">
        <v>494</v>
      </c>
      <c r="U5" s="16" t="s">
        <v>494</v>
      </c>
      <c r="V5" s="16" t="s">
        <v>494</v>
      </c>
      <c r="W5" s="12">
        <v>8</v>
      </c>
    </row>
    <row r="6" spans="1:25" x14ac:dyDescent="0.25">
      <c r="A6" s="13" t="s">
        <v>437</v>
      </c>
      <c r="B6" s="12" t="s">
        <v>324</v>
      </c>
      <c r="C6" s="12" t="s">
        <v>329</v>
      </c>
      <c r="D6" s="12" t="s">
        <v>341</v>
      </c>
      <c r="E6" s="16" t="s">
        <v>494</v>
      </c>
      <c r="F6" s="16" t="s">
        <v>494</v>
      </c>
      <c r="G6" s="16" t="s">
        <v>494</v>
      </c>
      <c r="H6" s="16" t="s">
        <v>494</v>
      </c>
      <c r="I6" s="16" t="s">
        <v>495</v>
      </c>
      <c r="J6" s="16" t="s">
        <v>494</v>
      </c>
      <c r="K6" s="16" t="s">
        <v>495</v>
      </c>
      <c r="L6" s="16" t="s">
        <v>494</v>
      </c>
      <c r="M6" s="16" t="s">
        <v>494</v>
      </c>
      <c r="N6" s="16" t="s">
        <v>494</v>
      </c>
      <c r="O6" s="16" t="s">
        <v>494</v>
      </c>
      <c r="P6" s="16" t="s">
        <v>494</v>
      </c>
      <c r="Q6" s="16" t="s">
        <v>494</v>
      </c>
      <c r="R6" s="16" t="s">
        <v>495</v>
      </c>
      <c r="S6" s="16" t="s">
        <v>494</v>
      </c>
      <c r="T6" s="16" t="s">
        <v>494</v>
      </c>
      <c r="U6" s="16" t="s">
        <v>495</v>
      </c>
      <c r="V6" s="16" t="s">
        <v>495</v>
      </c>
      <c r="W6" s="12">
        <v>5</v>
      </c>
    </row>
    <row r="7" spans="1:25" x14ac:dyDescent="0.25">
      <c r="A7" s="13" t="s">
        <v>442</v>
      </c>
      <c r="B7" s="12" t="s">
        <v>324</v>
      </c>
      <c r="C7" s="12" t="s">
        <v>329</v>
      </c>
      <c r="D7" s="12" t="s">
        <v>341</v>
      </c>
      <c r="E7" s="16" t="s">
        <v>494</v>
      </c>
      <c r="F7" s="16" t="s">
        <v>494</v>
      </c>
      <c r="G7" s="16" t="s">
        <v>495</v>
      </c>
      <c r="H7" s="16" t="s">
        <v>494</v>
      </c>
      <c r="I7" s="16" t="s">
        <v>495</v>
      </c>
      <c r="J7" s="16" t="s">
        <v>494</v>
      </c>
      <c r="K7" s="16" t="s">
        <v>494</v>
      </c>
      <c r="L7" s="16" t="s">
        <v>494</v>
      </c>
      <c r="M7" s="16" t="s">
        <v>494</v>
      </c>
      <c r="N7" s="16" t="s">
        <v>494</v>
      </c>
      <c r="O7" s="16" t="s">
        <v>494</v>
      </c>
      <c r="P7" s="16" t="s">
        <v>494</v>
      </c>
      <c r="Q7" s="16" t="s">
        <v>494</v>
      </c>
      <c r="R7" s="16" t="s">
        <v>494</v>
      </c>
      <c r="S7" s="16" t="s">
        <v>494</v>
      </c>
      <c r="T7" s="16" t="s">
        <v>494</v>
      </c>
      <c r="U7" s="16" t="s">
        <v>494</v>
      </c>
      <c r="V7" s="16" t="s">
        <v>494</v>
      </c>
      <c r="W7" s="12">
        <v>2</v>
      </c>
    </row>
    <row r="8" spans="1:25" x14ac:dyDescent="0.25">
      <c r="A8" s="13" t="s">
        <v>353</v>
      </c>
      <c r="B8" s="12" t="s">
        <v>338</v>
      </c>
      <c r="C8" s="12" t="s">
        <v>325</v>
      </c>
      <c r="D8" s="12" t="s">
        <v>333</v>
      </c>
      <c r="E8" s="16" t="s">
        <v>494</v>
      </c>
      <c r="F8" s="16" t="s">
        <v>494</v>
      </c>
      <c r="G8" s="16" t="s">
        <v>494</v>
      </c>
      <c r="H8" s="16" t="s">
        <v>494</v>
      </c>
      <c r="I8" s="16" t="s">
        <v>494</v>
      </c>
      <c r="J8" s="16" t="s">
        <v>494</v>
      </c>
      <c r="K8" s="16" t="s">
        <v>495</v>
      </c>
      <c r="L8" s="16" t="s">
        <v>494</v>
      </c>
      <c r="M8" s="16" t="s">
        <v>494</v>
      </c>
      <c r="N8" s="16" t="s">
        <v>494</v>
      </c>
      <c r="O8" s="16" t="s">
        <v>494</v>
      </c>
      <c r="P8" s="16" t="s">
        <v>494</v>
      </c>
      <c r="Q8" s="16" t="s">
        <v>494</v>
      </c>
      <c r="R8" s="16" t="s">
        <v>494</v>
      </c>
      <c r="S8" s="16" t="s">
        <v>494</v>
      </c>
      <c r="T8" s="16" t="s">
        <v>494</v>
      </c>
      <c r="U8" s="16" t="s">
        <v>494</v>
      </c>
      <c r="V8" s="16" t="s">
        <v>494</v>
      </c>
      <c r="W8" s="12">
        <v>1</v>
      </c>
      <c r="Y8" t="s">
        <v>519</v>
      </c>
    </row>
    <row r="9" spans="1:25" x14ac:dyDescent="0.25">
      <c r="A9" s="13" t="s">
        <v>360</v>
      </c>
      <c r="B9" s="12" t="s">
        <v>338</v>
      </c>
      <c r="C9" s="12" t="s">
        <v>325</v>
      </c>
      <c r="D9" s="12" t="s">
        <v>333</v>
      </c>
      <c r="E9" s="16" t="s">
        <v>494</v>
      </c>
      <c r="F9" s="16" t="s">
        <v>495</v>
      </c>
      <c r="G9" s="16" t="s">
        <v>495</v>
      </c>
      <c r="H9" s="16" t="s">
        <v>494</v>
      </c>
      <c r="I9" s="16" t="s">
        <v>494</v>
      </c>
      <c r="J9" s="16" t="s">
        <v>495</v>
      </c>
      <c r="K9" s="16" t="s">
        <v>494</v>
      </c>
      <c r="L9" s="16" t="s">
        <v>494</v>
      </c>
      <c r="M9" s="16" t="s">
        <v>494</v>
      </c>
      <c r="N9" s="16" t="s">
        <v>494</v>
      </c>
      <c r="O9" s="16" t="s">
        <v>495</v>
      </c>
      <c r="P9" s="16" t="s">
        <v>495</v>
      </c>
      <c r="Q9" s="16" t="s">
        <v>494</v>
      </c>
      <c r="R9" s="16" t="s">
        <v>495</v>
      </c>
      <c r="S9" s="16" t="s">
        <v>494</v>
      </c>
      <c r="T9" s="16" t="s">
        <v>495</v>
      </c>
      <c r="U9" s="16" t="s">
        <v>494</v>
      </c>
      <c r="V9" s="16" t="s">
        <v>494</v>
      </c>
      <c r="W9" s="12">
        <v>7</v>
      </c>
    </row>
    <row r="10" spans="1:25" x14ac:dyDescent="0.25">
      <c r="A10" s="13" t="s">
        <v>370</v>
      </c>
      <c r="B10" s="12" t="s">
        <v>338</v>
      </c>
      <c r="C10" s="12" t="s">
        <v>325</v>
      </c>
      <c r="D10" s="12" t="s">
        <v>333</v>
      </c>
      <c r="E10" s="16" t="s">
        <v>495</v>
      </c>
      <c r="F10" s="16" t="s">
        <v>494</v>
      </c>
      <c r="G10" s="16" t="s">
        <v>494</v>
      </c>
      <c r="H10" s="16" t="s">
        <v>494</v>
      </c>
      <c r="I10" s="16" t="s">
        <v>494</v>
      </c>
      <c r="J10" s="16" t="s">
        <v>494</v>
      </c>
      <c r="K10" s="16" t="s">
        <v>494</v>
      </c>
      <c r="L10" s="16" t="s">
        <v>494</v>
      </c>
      <c r="M10" s="16" t="s">
        <v>494</v>
      </c>
      <c r="N10" s="16" t="s">
        <v>494</v>
      </c>
      <c r="O10" s="16" t="s">
        <v>494</v>
      </c>
      <c r="P10" s="16" t="s">
        <v>494</v>
      </c>
      <c r="Q10" s="16" t="s">
        <v>494</v>
      </c>
      <c r="R10" s="16" t="s">
        <v>494</v>
      </c>
      <c r="S10" s="16" t="s">
        <v>494</v>
      </c>
      <c r="T10" s="16" t="s">
        <v>494</v>
      </c>
      <c r="U10" s="16" t="s">
        <v>494</v>
      </c>
      <c r="V10" s="16" t="s">
        <v>494</v>
      </c>
      <c r="W10" s="12">
        <v>1</v>
      </c>
    </row>
    <row r="11" spans="1:25" x14ac:dyDescent="0.25">
      <c r="A11" s="13" t="s">
        <v>374</v>
      </c>
      <c r="B11" s="12" t="s">
        <v>338</v>
      </c>
      <c r="C11" s="12" t="s">
        <v>325</v>
      </c>
      <c r="D11" s="12" t="s">
        <v>333</v>
      </c>
      <c r="E11" s="16" t="s">
        <v>494</v>
      </c>
      <c r="F11" s="16" t="s">
        <v>494</v>
      </c>
      <c r="G11" s="16" t="s">
        <v>494</v>
      </c>
      <c r="H11" s="16" t="s">
        <v>495</v>
      </c>
      <c r="I11" s="16" t="s">
        <v>494</v>
      </c>
      <c r="J11" s="16" t="s">
        <v>495</v>
      </c>
      <c r="K11" s="16" t="s">
        <v>494</v>
      </c>
      <c r="L11" s="16" t="s">
        <v>494</v>
      </c>
      <c r="M11" s="16" t="s">
        <v>494</v>
      </c>
      <c r="N11" s="16" t="s">
        <v>494</v>
      </c>
      <c r="O11" s="16" t="s">
        <v>494</v>
      </c>
      <c r="P11" s="16" t="s">
        <v>494</v>
      </c>
      <c r="Q11" s="16" t="s">
        <v>494</v>
      </c>
      <c r="R11" s="16" t="s">
        <v>494</v>
      </c>
      <c r="S11" s="16" t="s">
        <v>494</v>
      </c>
      <c r="T11" s="16" t="s">
        <v>494</v>
      </c>
      <c r="U11" s="16" t="s">
        <v>494</v>
      </c>
      <c r="V11" s="16" t="s">
        <v>494</v>
      </c>
      <c r="W11" s="12">
        <v>2</v>
      </c>
    </row>
    <row r="12" spans="1:25" x14ac:dyDescent="0.25">
      <c r="A12" s="13" t="s">
        <v>408</v>
      </c>
      <c r="B12" s="12" t="s">
        <v>338</v>
      </c>
      <c r="C12" s="12" t="s">
        <v>325</v>
      </c>
      <c r="D12" s="12" t="s">
        <v>333</v>
      </c>
      <c r="E12" s="16" t="s">
        <v>494</v>
      </c>
      <c r="F12" s="16" t="s">
        <v>495</v>
      </c>
      <c r="G12" s="16" t="s">
        <v>495</v>
      </c>
      <c r="H12" s="16" t="s">
        <v>494</v>
      </c>
      <c r="I12" s="16" t="s">
        <v>494</v>
      </c>
      <c r="J12" s="16" t="s">
        <v>495</v>
      </c>
      <c r="K12" s="16" t="s">
        <v>494</v>
      </c>
      <c r="L12" s="16" t="s">
        <v>494</v>
      </c>
      <c r="M12" s="16" t="s">
        <v>495</v>
      </c>
      <c r="N12" s="16" t="s">
        <v>494</v>
      </c>
      <c r="O12" s="16" t="s">
        <v>494</v>
      </c>
      <c r="P12" s="16" t="s">
        <v>494</v>
      </c>
      <c r="Q12" s="16" t="s">
        <v>494</v>
      </c>
      <c r="R12" s="16" t="s">
        <v>494</v>
      </c>
      <c r="S12" s="16" t="s">
        <v>494</v>
      </c>
      <c r="T12" s="16" t="s">
        <v>494</v>
      </c>
      <c r="U12" s="16" t="s">
        <v>494</v>
      </c>
      <c r="V12" s="16" t="s">
        <v>494</v>
      </c>
      <c r="W12" s="12">
        <v>4</v>
      </c>
    </row>
    <row r="13" spans="1:25" x14ac:dyDescent="0.25">
      <c r="A13" s="13" t="s">
        <v>463</v>
      </c>
      <c r="B13" s="12" t="s">
        <v>338</v>
      </c>
      <c r="C13" s="12" t="s">
        <v>325</v>
      </c>
      <c r="D13" s="12" t="s">
        <v>333</v>
      </c>
      <c r="E13" s="16" t="s">
        <v>495</v>
      </c>
      <c r="F13" s="16" t="s">
        <v>494</v>
      </c>
      <c r="G13" s="16" t="s">
        <v>494</v>
      </c>
      <c r="H13" s="16" t="s">
        <v>494</v>
      </c>
      <c r="I13" s="16" t="s">
        <v>494</v>
      </c>
      <c r="J13" s="16" t="s">
        <v>494</v>
      </c>
      <c r="K13" s="16" t="s">
        <v>494</v>
      </c>
      <c r="L13" s="16" t="s">
        <v>494</v>
      </c>
      <c r="M13" s="16" t="s">
        <v>494</v>
      </c>
      <c r="N13" s="16" t="s">
        <v>494</v>
      </c>
      <c r="O13" s="16" t="s">
        <v>494</v>
      </c>
      <c r="P13" s="16" t="s">
        <v>494</v>
      </c>
      <c r="Q13" s="16" t="s">
        <v>494</v>
      </c>
      <c r="R13" s="16" t="s">
        <v>494</v>
      </c>
      <c r="S13" s="16" t="s">
        <v>494</v>
      </c>
      <c r="T13" s="16" t="s">
        <v>494</v>
      </c>
      <c r="U13" s="16" t="s">
        <v>494</v>
      </c>
      <c r="V13" s="16" t="s">
        <v>494</v>
      </c>
      <c r="W13" s="12">
        <v>1</v>
      </c>
    </row>
    <row r="14" spans="1:25" x14ac:dyDescent="0.25">
      <c r="A14" s="13" t="s">
        <v>473</v>
      </c>
      <c r="B14" s="12" t="s">
        <v>338</v>
      </c>
      <c r="C14" s="12" t="s">
        <v>325</v>
      </c>
      <c r="D14" s="12" t="s">
        <v>333</v>
      </c>
      <c r="E14" s="16" t="s">
        <v>494</v>
      </c>
      <c r="F14" s="16" t="s">
        <v>494</v>
      </c>
      <c r="G14" s="16" t="s">
        <v>494</v>
      </c>
      <c r="H14" s="16" t="s">
        <v>494</v>
      </c>
      <c r="I14" s="16" t="s">
        <v>494</v>
      </c>
      <c r="J14" s="16" t="s">
        <v>494</v>
      </c>
      <c r="K14" s="16" t="s">
        <v>495</v>
      </c>
      <c r="L14" s="16" t="s">
        <v>494</v>
      </c>
      <c r="M14" s="16" t="s">
        <v>494</v>
      </c>
      <c r="N14" s="16" t="s">
        <v>494</v>
      </c>
      <c r="O14" s="16" t="s">
        <v>494</v>
      </c>
      <c r="P14" s="16" t="s">
        <v>494</v>
      </c>
      <c r="Q14" s="16" t="s">
        <v>494</v>
      </c>
      <c r="R14" s="16" t="s">
        <v>494</v>
      </c>
      <c r="S14" s="16" t="s">
        <v>494</v>
      </c>
      <c r="T14" s="16" t="s">
        <v>494</v>
      </c>
      <c r="U14" s="16" t="s">
        <v>494</v>
      </c>
      <c r="V14" s="16" t="s">
        <v>494</v>
      </c>
      <c r="W14" s="12">
        <v>1</v>
      </c>
    </row>
    <row r="15" spans="1:25" x14ac:dyDescent="0.25">
      <c r="A15" s="13" t="s">
        <v>477</v>
      </c>
      <c r="B15" s="12" t="s">
        <v>338</v>
      </c>
      <c r="C15" s="12" t="s">
        <v>325</v>
      </c>
      <c r="D15" s="12" t="s">
        <v>333</v>
      </c>
      <c r="E15" s="16" t="s">
        <v>495</v>
      </c>
      <c r="F15" s="16" t="s">
        <v>494</v>
      </c>
      <c r="G15" s="16" t="s">
        <v>494</v>
      </c>
      <c r="H15" s="16" t="s">
        <v>494</v>
      </c>
      <c r="I15" s="16" t="s">
        <v>494</v>
      </c>
      <c r="J15" s="16" t="s">
        <v>494</v>
      </c>
      <c r="K15" s="16" t="s">
        <v>494</v>
      </c>
      <c r="L15" s="16" t="s">
        <v>494</v>
      </c>
      <c r="M15" s="16" t="s">
        <v>494</v>
      </c>
      <c r="N15" s="16" t="s">
        <v>494</v>
      </c>
      <c r="O15" s="16" t="s">
        <v>494</v>
      </c>
      <c r="P15" s="16" t="s">
        <v>494</v>
      </c>
      <c r="Q15" s="16" t="s">
        <v>494</v>
      </c>
      <c r="R15" s="16" t="s">
        <v>494</v>
      </c>
      <c r="S15" s="16" t="s">
        <v>494</v>
      </c>
      <c r="T15" s="16" t="s">
        <v>494</v>
      </c>
      <c r="U15" s="16" t="s">
        <v>494</v>
      </c>
      <c r="V15" s="16" t="s">
        <v>494</v>
      </c>
      <c r="W15" s="12">
        <v>1</v>
      </c>
    </row>
    <row r="16" spans="1:25" x14ac:dyDescent="0.25">
      <c r="A16" s="13" t="s">
        <v>528</v>
      </c>
      <c r="B16" s="12" t="s">
        <v>338</v>
      </c>
      <c r="C16" s="12" t="s">
        <v>325</v>
      </c>
      <c r="D16" s="12" t="s">
        <v>333</v>
      </c>
      <c r="E16" s="16" t="s">
        <v>495</v>
      </c>
      <c r="F16" s="16" t="s">
        <v>494</v>
      </c>
      <c r="G16" s="16" t="s">
        <v>494</v>
      </c>
      <c r="H16" s="16" t="s">
        <v>494</v>
      </c>
      <c r="I16" s="16" t="s">
        <v>494</v>
      </c>
      <c r="J16" s="16" t="s">
        <v>494</v>
      </c>
      <c r="K16" s="16" t="s">
        <v>494</v>
      </c>
      <c r="L16" s="16" t="s">
        <v>494</v>
      </c>
      <c r="M16" s="16" t="s">
        <v>494</v>
      </c>
      <c r="N16" s="16" t="s">
        <v>494</v>
      </c>
      <c r="O16" s="16" t="s">
        <v>494</v>
      </c>
      <c r="P16" s="16" t="s">
        <v>494</v>
      </c>
      <c r="Q16" s="16" t="s">
        <v>494</v>
      </c>
      <c r="R16" s="16" t="s">
        <v>494</v>
      </c>
      <c r="S16" s="16" t="s">
        <v>494</v>
      </c>
      <c r="T16" s="16" t="s">
        <v>494</v>
      </c>
      <c r="U16" s="16" t="s">
        <v>494</v>
      </c>
      <c r="V16" s="16" t="s">
        <v>494</v>
      </c>
      <c r="W16" s="12">
        <v>1</v>
      </c>
    </row>
    <row r="17" spans="1:23" x14ac:dyDescent="0.25">
      <c r="A17" s="13" t="s">
        <v>483</v>
      </c>
      <c r="B17" s="12" t="s">
        <v>338</v>
      </c>
      <c r="C17" s="12" t="s">
        <v>325</v>
      </c>
      <c r="D17" s="12" t="s">
        <v>333</v>
      </c>
      <c r="E17" s="16" t="s">
        <v>494</v>
      </c>
      <c r="F17" s="16" t="s">
        <v>494</v>
      </c>
      <c r="G17" s="16" t="s">
        <v>495</v>
      </c>
      <c r="H17" s="16" t="s">
        <v>494</v>
      </c>
      <c r="I17" s="16" t="s">
        <v>494</v>
      </c>
      <c r="J17" s="16" t="s">
        <v>494</v>
      </c>
      <c r="K17" s="16" t="s">
        <v>494</v>
      </c>
      <c r="L17" s="16" t="s">
        <v>494</v>
      </c>
      <c r="M17" s="16" t="s">
        <v>494</v>
      </c>
      <c r="N17" s="16" t="s">
        <v>494</v>
      </c>
      <c r="O17" s="16" t="s">
        <v>494</v>
      </c>
      <c r="P17" s="16" t="s">
        <v>494</v>
      </c>
      <c r="Q17" s="16" t="s">
        <v>494</v>
      </c>
      <c r="R17" s="16" t="s">
        <v>494</v>
      </c>
      <c r="S17" s="16" t="s">
        <v>494</v>
      </c>
      <c r="T17" s="16" t="s">
        <v>494</v>
      </c>
      <c r="U17" s="16" t="s">
        <v>495</v>
      </c>
      <c r="V17" s="16" t="s">
        <v>494</v>
      </c>
      <c r="W17" s="12">
        <v>2</v>
      </c>
    </row>
    <row r="18" spans="1:23" x14ac:dyDescent="0.25">
      <c r="A18" s="13" t="s">
        <v>460</v>
      </c>
      <c r="B18" s="12" t="s">
        <v>338</v>
      </c>
      <c r="C18" s="12" t="s">
        <v>329</v>
      </c>
      <c r="D18" s="12" t="s">
        <v>333</v>
      </c>
      <c r="E18" s="16" t="s">
        <v>494</v>
      </c>
      <c r="F18" s="16" t="s">
        <v>494</v>
      </c>
      <c r="G18" s="16" t="s">
        <v>494</v>
      </c>
      <c r="H18" s="16" t="s">
        <v>494</v>
      </c>
      <c r="I18" s="16" t="s">
        <v>494</v>
      </c>
      <c r="J18" s="16" t="s">
        <v>494</v>
      </c>
      <c r="K18" s="16" t="s">
        <v>495</v>
      </c>
      <c r="L18" s="16" t="s">
        <v>494</v>
      </c>
      <c r="M18" s="16" t="s">
        <v>494</v>
      </c>
      <c r="N18" s="16" t="s">
        <v>494</v>
      </c>
      <c r="O18" s="16" t="s">
        <v>494</v>
      </c>
      <c r="P18" s="16" t="s">
        <v>494</v>
      </c>
      <c r="Q18" s="16" t="s">
        <v>494</v>
      </c>
      <c r="R18" s="16" t="s">
        <v>494</v>
      </c>
      <c r="S18" s="16" t="s">
        <v>494</v>
      </c>
      <c r="T18" s="16" t="s">
        <v>495</v>
      </c>
      <c r="U18" s="16" t="s">
        <v>495</v>
      </c>
      <c r="V18" s="16" t="s">
        <v>494</v>
      </c>
      <c r="W18" s="12">
        <v>3</v>
      </c>
    </row>
    <row r="19" spans="1:23" x14ac:dyDescent="0.25">
      <c r="A19" s="13" t="s">
        <v>361</v>
      </c>
      <c r="B19" s="12" t="s">
        <v>338</v>
      </c>
      <c r="C19" s="12" t="s">
        <v>332</v>
      </c>
      <c r="D19" s="12" t="s">
        <v>333</v>
      </c>
      <c r="E19" s="16" t="s">
        <v>494</v>
      </c>
      <c r="F19" s="16" t="s">
        <v>494</v>
      </c>
      <c r="G19" s="16" t="s">
        <v>495</v>
      </c>
      <c r="H19" s="16" t="s">
        <v>494</v>
      </c>
      <c r="I19" s="16" t="s">
        <v>494</v>
      </c>
      <c r="J19" s="16" t="s">
        <v>494</v>
      </c>
      <c r="K19" s="16" t="s">
        <v>494</v>
      </c>
      <c r="L19" s="16" t="s">
        <v>494</v>
      </c>
      <c r="M19" s="16" t="s">
        <v>494</v>
      </c>
      <c r="N19" s="16" t="s">
        <v>494</v>
      </c>
      <c r="O19" s="16" t="s">
        <v>494</v>
      </c>
      <c r="P19" s="16" t="s">
        <v>495</v>
      </c>
      <c r="Q19" s="16" t="s">
        <v>494</v>
      </c>
      <c r="R19" s="16" t="s">
        <v>494</v>
      </c>
      <c r="S19" s="16" t="s">
        <v>494</v>
      </c>
      <c r="T19" s="16" t="s">
        <v>494</v>
      </c>
      <c r="U19" s="16" t="s">
        <v>494</v>
      </c>
      <c r="V19" s="16" t="s">
        <v>494</v>
      </c>
      <c r="W19" s="12">
        <v>2</v>
      </c>
    </row>
    <row r="20" spans="1:23" x14ac:dyDescent="0.25">
      <c r="A20" s="13" t="s">
        <v>362</v>
      </c>
      <c r="B20" s="12" t="s">
        <v>338</v>
      </c>
      <c r="C20" s="12" t="s">
        <v>332</v>
      </c>
      <c r="D20" s="12" t="s">
        <v>333</v>
      </c>
      <c r="E20" s="16" t="s">
        <v>495</v>
      </c>
      <c r="F20" s="16" t="s">
        <v>494</v>
      </c>
      <c r="G20" s="16" t="s">
        <v>494</v>
      </c>
      <c r="H20" s="16" t="s">
        <v>495</v>
      </c>
      <c r="I20" s="16" t="s">
        <v>494</v>
      </c>
      <c r="J20" s="16" t="s">
        <v>494</v>
      </c>
      <c r="K20" s="16" t="s">
        <v>494</v>
      </c>
      <c r="L20" s="16" t="s">
        <v>494</v>
      </c>
      <c r="M20" s="16" t="s">
        <v>494</v>
      </c>
      <c r="N20" s="16" t="s">
        <v>494</v>
      </c>
      <c r="O20" s="16" t="s">
        <v>494</v>
      </c>
      <c r="P20" s="16" t="s">
        <v>494</v>
      </c>
      <c r="Q20" s="16" t="s">
        <v>494</v>
      </c>
      <c r="R20" s="16" t="s">
        <v>494</v>
      </c>
      <c r="S20" s="16" t="s">
        <v>495</v>
      </c>
      <c r="T20" s="16" t="s">
        <v>494</v>
      </c>
      <c r="U20" s="16" t="s">
        <v>494</v>
      </c>
      <c r="V20" s="16" t="s">
        <v>494</v>
      </c>
      <c r="W20" s="12">
        <v>3</v>
      </c>
    </row>
    <row r="21" spans="1:23" x14ac:dyDescent="0.25">
      <c r="A21" s="13" t="s">
        <v>481</v>
      </c>
      <c r="B21" s="12" t="s">
        <v>338</v>
      </c>
      <c r="C21" s="12" t="s">
        <v>332</v>
      </c>
      <c r="D21" s="12" t="s">
        <v>333</v>
      </c>
      <c r="E21" s="16" t="s">
        <v>495</v>
      </c>
      <c r="F21" s="16" t="s">
        <v>494</v>
      </c>
      <c r="G21" s="16" t="s">
        <v>494</v>
      </c>
      <c r="H21" s="16" t="s">
        <v>494</v>
      </c>
      <c r="I21" s="16" t="s">
        <v>494</v>
      </c>
      <c r="J21" s="16" t="s">
        <v>494</v>
      </c>
      <c r="K21" s="16" t="s">
        <v>494</v>
      </c>
      <c r="L21" s="16" t="s">
        <v>494</v>
      </c>
      <c r="M21" s="16" t="s">
        <v>494</v>
      </c>
      <c r="N21" s="16" t="s">
        <v>494</v>
      </c>
      <c r="O21" s="16" t="s">
        <v>494</v>
      </c>
      <c r="P21" s="16" t="s">
        <v>494</v>
      </c>
      <c r="Q21" s="16" t="s">
        <v>494</v>
      </c>
      <c r="R21" s="16" t="s">
        <v>494</v>
      </c>
      <c r="S21" s="16" t="s">
        <v>494</v>
      </c>
      <c r="T21" s="16" t="s">
        <v>495</v>
      </c>
      <c r="U21" s="16" t="s">
        <v>494</v>
      </c>
      <c r="V21" s="16" t="s">
        <v>494</v>
      </c>
      <c r="W21" s="12">
        <v>2</v>
      </c>
    </row>
    <row r="22" spans="1:23" x14ac:dyDescent="0.25">
      <c r="A22" s="13" t="s">
        <v>337</v>
      </c>
      <c r="B22" s="12" t="s">
        <v>338</v>
      </c>
      <c r="C22" s="12" t="s">
        <v>335</v>
      </c>
      <c r="D22" s="12" t="s">
        <v>333</v>
      </c>
      <c r="E22" s="16" t="s">
        <v>494</v>
      </c>
      <c r="F22" s="16" t="s">
        <v>494</v>
      </c>
      <c r="G22" s="16" t="s">
        <v>495</v>
      </c>
      <c r="H22" s="16" t="s">
        <v>495</v>
      </c>
      <c r="I22" s="16" t="s">
        <v>494</v>
      </c>
      <c r="J22" s="16" t="s">
        <v>494</v>
      </c>
      <c r="K22" s="16" t="s">
        <v>494</v>
      </c>
      <c r="L22" s="16" t="s">
        <v>494</v>
      </c>
      <c r="M22" s="16" t="s">
        <v>494</v>
      </c>
      <c r="N22" s="16" t="s">
        <v>494</v>
      </c>
      <c r="O22" s="16" t="s">
        <v>494</v>
      </c>
      <c r="P22" s="16" t="s">
        <v>494</v>
      </c>
      <c r="Q22" s="16" t="s">
        <v>494</v>
      </c>
      <c r="R22" s="16" t="s">
        <v>494</v>
      </c>
      <c r="S22" s="16" t="s">
        <v>494</v>
      </c>
      <c r="T22" s="16" t="s">
        <v>494</v>
      </c>
      <c r="U22" s="16" t="s">
        <v>495</v>
      </c>
      <c r="V22" s="16" t="s">
        <v>494</v>
      </c>
      <c r="W22" s="12">
        <v>3</v>
      </c>
    </row>
    <row r="23" spans="1:23" x14ac:dyDescent="0.25">
      <c r="A23" s="13" t="s">
        <v>425</v>
      </c>
      <c r="B23" s="12" t="s">
        <v>338</v>
      </c>
      <c r="C23" s="12" t="s">
        <v>335</v>
      </c>
      <c r="D23" s="12" t="s">
        <v>333</v>
      </c>
      <c r="E23" s="16" t="s">
        <v>494</v>
      </c>
      <c r="F23" s="16" t="s">
        <v>494</v>
      </c>
      <c r="G23" s="16" t="s">
        <v>495</v>
      </c>
      <c r="H23" s="16" t="s">
        <v>495</v>
      </c>
      <c r="I23" s="16" t="s">
        <v>495</v>
      </c>
      <c r="J23" s="16" t="s">
        <v>495</v>
      </c>
      <c r="K23" s="16" t="s">
        <v>495</v>
      </c>
      <c r="L23" s="16" t="s">
        <v>495</v>
      </c>
      <c r="M23" s="16" t="s">
        <v>495</v>
      </c>
      <c r="N23" s="16" t="s">
        <v>494</v>
      </c>
      <c r="O23" s="16" t="s">
        <v>494</v>
      </c>
      <c r="P23" s="16" t="s">
        <v>495</v>
      </c>
      <c r="Q23" s="16" t="s">
        <v>495</v>
      </c>
      <c r="R23" s="16" t="s">
        <v>494</v>
      </c>
      <c r="S23" s="16" t="s">
        <v>495</v>
      </c>
      <c r="T23" s="16" t="s">
        <v>495</v>
      </c>
      <c r="U23" s="16" t="s">
        <v>495</v>
      </c>
      <c r="V23" s="16" t="s">
        <v>494</v>
      </c>
      <c r="W23" s="12">
        <v>12</v>
      </c>
    </row>
    <row r="24" spans="1:23" x14ac:dyDescent="0.25">
      <c r="A24" s="13" t="s">
        <v>416</v>
      </c>
      <c r="B24" s="12" t="s">
        <v>338</v>
      </c>
      <c r="C24" s="12" t="s">
        <v>340</v>
      </c>
      <c r="D24" s="12" t="s">
        <v>333</v>
      </c>
      <c r="E24" s="16" t="s">
        <v>494</v>
      </c>
      <c r="F24" s="16" t="s">
        <v>494</v>
      </c>
      <c r="G24" s="16" t="s">
        <v>494</v>
      </c>
      <c r="H24" s="16" t="s">
        <v>494</v>
      </c>
      <c r="I24" s="16" t="s">
        <v>494</v>
      </c>
      <c r="J24" s="16" t="s">
        <v>495</v>
      </c>
      <c r="K24" s="16" t="s">
        <v>495</v>
      </c>
      <c r="L24" s="16" t="s">
        <v>494</v>
      </c>
      <c r="M24" s="16" t="s">
        <v>494</v>
      </c>
      <c r="N24" s="16" t="s">
        <v>495</v>
      </c>
      <c r="O24" s="16" t="s">
        <v>494</v>
      </c>
      <c r="P24" s="16" t="s">
        <v>494</v>
      </c>
      <c r="Q24" s="16" t="s">
        <v>494</v>
      </c>
      <c r="R24" s="16" t="s">
        <v>494</v>
      </c>
      <c r="S24" s="16" t="s">
        <v>494</v>
      </c>
      <c r="T24" s="16" t="s">
        <v>494</v>
      </c>
      <c r="U24" s="16" t="s">
        <v>494</v>
      </c>
      <c r="V24" s="16" t="s">
        <v>494</v>
      </c>
      <c r="W24" s="12">
        <v>3</v>
      </c>
    </row>
    <row r="25" spans="1:23" x14ac:dyDescent="0.25">
      <c r="A25" s="13" t="s">
        <v>417</v>
      </c>
      <c r="B25" s="12" t="s">
        <v>338</v>
      </c>
      <c r="C25" s="12" t="s">
        <v>340</v>
      </c>
      <c r="D25" s="12" t="s">
        <v>333</v>
      </c>
      <c r="E25" s="16" t="s">
        <v>494</v>
      </c>
      <c r="F25" s="16" t="s">
        <v>494</v>
      </c>
      <c r="G25" s="16" t="s">
        <v>494</v>
      </c>
      <c r="H25" s="16" t="s">
        <v>494</v>
      </c>
      <c r="I25" s="16" t="s">
        <v>494</v>
      </c>
      <c r="J25" s="16" t="s">
        <v>494</v>
      </c>
      <c r="K25" s="16" t="s">
        <v>494</v>
      </c>
      <c r="L25" s="16" t="s">
        <v>494</v>
      </c>
      <c r="M25" s="16" t="s">
        <v>494</v>
      </c>
      <c r="N25" s="16" t="s">
        <v>494</v>
      </c>
      <c r="O25" s="16" t="s">
        <v>494</v>
      </c>
      <c r="P25" s="16" t="s">
        <v>494</v>
      </c>
      <c r="Q25" s="16" t="s">
        <v>494</v>
      </c>
      <c r="R25" s="16" t="s">
        <v>495</v>
      </c>
      <c r="S25" s="16" t="s">
        <v>494</v>
      </c>
      <c r="T25" s="16" t="s">
        <v>494</v>
      </c>
      <c r="U25" s="16" t="s">
        <v>494</v>
      </c>
      <c r="V25" s="16" t="s">
        <v>494</v>
      </c>
      <c r="W25" s="12">
        <v>1</v>
      </c>
    </row>
    <row r="26" spans="1:23" x14ac:dyDescent="0.25">
      <c r="A26" s="13" t="s">
        <v>436</v>
      </c>
      <c r="B26" s="12" t="s">
        <v>338</v>
      </c>
      <c r="C26" s="12" t="s">
        <v>340</v>
      </c>
      <c r="D26" s="12" t="s">
        <v>333</v>
      </c>
      <c r="E26" s="16" t="s">
        <v>494</v>
      </c>
      <c r="F26" s="16" t="s">
        <v>494</v>
      </c>
      <c r="G26" s="16" t="s">
        <v>494</v>
      </c>
      <c r="H26" s="16" t="s">
        <v>494</v>
      </c>
      <c r="I26" s="16" t="s">
        <v>494</v>
      </c>
      <c r="J26" s="16" t="s">
        <v>495</v>
      </c>
      <c r="K26" s="16" t="s">
        <v>494</v>
      </c>
      <c r="L26" s="16" t="s">
        <v>494</v>
      </c>
      <c r="M26" s="16" t="s">
        <v>495</v>
      </c>
      <c r="N26" s="16" t="s">
        <v>494</v>
      </c>
      <c r="O26" s="16" t="s">
        <v>494</v>
      </c>
      <c r="P26" s="16" t="s">
        <v>494</v>
      </c>
      <c r="Q26" s="16" t="s">
        <v>494</v>
      </c>
      <c r="R26" s="16" t="s">
        <v>494</v>
      </c>
      <c r="S26" s="16" t="s">
        <v>494</v>
      </c>
      <c r="T26" s="16" t="s">
        <v>494</v>
      </c>
      <c r="U26" s="16" t="s">
        <v>494</v>
      </c>
      <c r="V26" s="16" t="s">
        <v>494</v>
      </c>
      <c r="W26" s="12">
        <v>2</v>
      </c>
    </row>
    <row r="27" spans="1:23" ht="25.5" x14ac:dyDescent="0.25">
      <c r="A27" s="13" t="s">
        <v>441</v>
      </c>
      <c r="B27" s="12" t="s">
        <v>338</v>
      </c>
      <c r="C27" s="12" t="s">
        <v>340</v>
      </c>
      <c r="D27" s="12" t="s">
        <v>333</v>
      </c>
      <c r="E27" s="16" t="s">
        <v>494</v>
      </c>
      <c r="F27" s="16" t="s">
        <v>494</v>
      </c>
      <c r="G27" s="16" t="s">
        <v>495</v>
      </c>
      <c r="H27" s="16" t="s">
        <v>494</v>
      </c>
      <c r="I27" s="16" t="s">
        <v>495</v>
      </c>
      <c r="J27" s="16" t="s">
        <v>494</v>
      </c>
      <c r="K27" s="16" t="s">
        <v>494</v>
      </c>
      <c r="L27" s="16" t="s">
        <v>494</v>
      </c>
      <c r="M27" s="16" t="s">
        <v>494</v>
      </c>
      <c r="N27" s="16" t="s">
        <v>494</v>
      </c>
      <c r="O27" s="16" t="s">
        <v>494</v>
      </c>
      <c r="P27" s="16" t="s">
        <v>494</v>
      </c>
      <c r="Q27" s="16" t="s">
        <v>494</v>
      </c>
      <c r="R27" s="16" t="s">
        <v>494</v>
      </c>
      <c r="S27" s="16" t="s">
        <v>494</v>
      </c>
      <c r="T27" s="16" t="s">
        <v>494</v>
      </c>
      <c r="U27" s="16" t="s">
        <v>494</v>
      </c>
      <c r="V27" s="16" t="s">
        <v>494</v>
      </c>
      <c r="W27" s="12">
        <v>2</v>
      </c>
    </row>
    <row r="28" spans="1:23" x14ac:dyDescent="0.25">
      <c r="A28" s="13" t="s">
        <v>472</v>
      </c>
      <c r="B28" s="12" t="s">
        <v>338</v>
      </c>
      <c r="C28" s="12" t="s">
        <v>340</v>
      </c>
      <c r="D28" s="12" t="s">
        <v>333</v>
      </c>
      <c r="E28" s="16" t="s">
        <v>494</v>
      </c>
      <c r="F28" s="16" t="s">
        <v>494</v>
      </c>
      <c r="G28" s="16" t="s">
        <v>494</v>
      </c>
      <c r="H28" s="16" t="s">
        <v>494</v>
      </c>
      <c r="I28" s="16" t="s">
        <v>494</v>
      </c>
      <c r="J28" s="16" t="s">
        <v>494</v>
      </c>
      <c r="K28" s="16" t="s">
        <v>494</v>
      </c>
      <c r="L28" s="16" t="s">
        <v>494</v>
      </c>
      <c r="M28" s="16" t="s">
        <v>494</v>
      </c>
      <c r="N28" s="16" t="s">
        <v>494</v>
      </c>
      <c r="O28" s="16" t="s">
        <v>494</v>
      </c>
      <c r="P28" s="16" t="s">
        <v>494</v>
      </c>
      <c r="Q28" s="16" t="s">
        <v>494</v>
      </c>
      <c r="R28" s="16" t="s">
        <v>494</v>
      </c>
      <c r="S28" s="16" t="s">
        <v>494</v>
      </c>
      <c r="T28" s="16" t="s">
        <v>495</v>
      </c>
      <c r="U28" s="16" t="s">
        <v>494</v>
      </c>
      <c r="V28" s="16" t="s">
        <v>494</v>
      </c>
      <c r="W28" s="12">
        <v>1</v>
      </c>
    </row>
    <row r="29" spans="1:23" x14ac:dyDescent="0.25">
      <c r="A29" s="13" t="s">
        <v>389</v>
      </c>
      <c r="B29" s="12" t="s">
        <v>338</v>
      </c>
      <c r="C29" s="12" t="s">
        <v>332</v>
      </c>
      <c r="D29" s="12" t="s">
        <v>333</v>
      </c>
      <c r="E29" s="16" t="s">
        <v>494</v>
      </c>
      <c r="F29" s="16" t="s">
        <v>494</v>
      </c>
      <c r="G29" s="16" t="s">
        <v>494</v>
      </c>
      <c r="H29" s="16" t="s">
        <v>494</v>
      </c>
      <c r="I29" s="16" t="s">
        <v>494</v>
      </c>
      <c r="J29" s="16" t="s">
        <v>494</v>
      </c>
      <c r="K29" s="16" t="s">
        <v>494</v>
      </c>
      <c r="L29" s="16" t="s">
        <v>495</v>
      </c>
      <c r="M29" s="16" t="s">
        <v>494</v>
      </c>
      <c r="N29" s="16" t="s">
        <v>494</v>
      </c>
      <c r="O29" s="16" t="s">
        <v>494</v>
      </c>
      <c r="P29" s="16" t="s">
        <v>494</v>
      </c>
      <c r="Q29" s="16" t="s">
        <v>494</v>
      </c>
      <c r="R29" s="16" t="s">
        <v>494</v>
      </c>
      <c r="S29" s="16" t="s">
        <v>494</v>
      </c>
      <c r="T29" s="16" t="s">
        <v>494</v>
      </c>
      <c r="U29" s="16" t="s">
        <v>494</v>
      </c>
      <c r="V29" s="16" t="s">
        <v>494</v>
      </c>
      <c r="W29" s="12">
        <v>1</v>
      </c>
    </row>
    <row r="30" spans="1:23" x14ac:dyDescent="0.25">
      <c r="A30" s="13" t="s">
        <v>410</v>
      </c>
      <c r="B30" s="12" t="s">
        <v>324</v>
      </c>
      <c r="C30" s="12" t="s">
        <v>411</v>
      </c>
      <c r="D30" s="12" t="s">
        <v>333</v>
      </c>
      <c r="E30" s="16" t="s">
        <v>494</v>
      </c>
      <c r="F30" s="16" t="s">
        <v>494</v>
      </c>
      <c r="G30" s="16" t="s">
        <v>495</v>
      </c>
      <c r="H30" s="16" t="s">
        <v>494</v>
      </c>
      <c r="I30" s="16" t="s">
        <v>494</v>
      </c>
      <c r="J30" s="16" t="s">
        <v>494</v>
      </c>
      <c r="K30" s="16" t="s">
        <v>494</v>
      </c>
      <c r="L30" s="16" t="s">
        <v>494</v>
      </c>
      <c r="M30" s="16" t="s">
        <v>494</v>
      </c>
      <c r="N30" s="16" t="s">
        <v>494</v>
      </c>
      <c r="O30" s="16" t="s">
        <v>494</v>
      </c>
      <c r="P30" s="16" t="s">
        <v>494</v>
      </c>
      <c r="Q30" s="16" t="s">
        <v>494</v>
      </c>
      <c r="R30" s="16" t="s">
        <v>494</v>
      </c>
      <c r="S30" s="16" t="s">
        <v>494</v>
      </c>
      <c r="T30" s="16" t="s">
        <v>494</v>
      </c>
      <c r="U30" s="16" t="s">
        <v>494</v>
      </c>
      <c r="V30" s="16" t="s">
        <v>494</v>
      </c>
      <c r="W30" s="12">
        <v>1</v>
      </c>
    </row>
    <row r="31" spans="1:23" x14ac:dyDescent="0.25">
      <c r="A31" s="13" t="s">
        <v>479</v>
      </c>
      <c r="B31" s="12" t="s">
        <v>324</v>
      </c>
      <c r="C31" s="12" t="s">
        <v>411</v>
      </c>
      <c r="D31" s="12" t="s">
        <v>333</v>
      </c>
      <c r="E31" s="16" t="s">
        <v>494</v>
      </c>
      <c r="F31" s="16" t="s">
        <v>494</v>
      </c>
      <c r="G31" s="16" t="s">
        <v>495</v>
      </c>
      <c r="H31" s="16" t="s">
        <v>494</v>
      </c>
      <c r="I31" s="16" t="s">
        <v>494</v>
      </c>
      <c r="J31" s="16" t="s">
        <v>494</v>
      </c>
      <c r="K31" s="16" t="s">
        <v>495</v>
      </c>
      <c r="L31" s="16" t="s">
        <v>494</v>
      </c>
      <c r="M31" s="16" t="s">
        <v>494</v>
      </c>
      <c r="N31" s="16" t="s">
        <v>494</v>
      </c>
      <c r="O31" s="16" t="s">
        <v>494</v>
      </c>
      <c r="P31" s="16" t="s">
        <v>495</v>
      </c>
      <c r="Q31" s="16" t="s">
        <v>494</v>
      </c>
      <c r="R31" s="16" t="s">
        <v>494</v>
      </c>
      <c r="S31" s="16" t="s">
        <v>494</v>
      </c>
      <c r="T31" s="16" t="s">
        <v>494</v>
      </c>
      <c r="U31" s="16" t="s">
        <v>494</v>
      </c>
      <c r="V31" s="16" t="s">
        <v>494</v>
      </c>
      <c r="W31" s="12">
        <v>3</v>
      </c>
    </row>
    <row r="32" spans="1:23" x14ac:dyDescent="0.25">
      <c r="A32" s="13" t="s">
        <v>347</v>
      </c>
      <c r="B32" s="12" t="s">
        <v>324</v>
      </c>
      <c r="C32" s="12" t="s">
        <v>325</v>
      </c>
      <c r="D32" s="12" t="s">
        <v>333</v>
      </c>
      <c r="E32" s="16" t="s">
        <v>494</v>
      </c>
      <c r="F32" s="16" t="s">
        <v>494</v>
      </c>
      <c r="G32" s="16" t="s">
        <v>494</v>
      </c>
      <c r="H32" s="16" t="s">
        <v>494</v>
      </c>
      <c r="I32" s="16" t="s">
        <v>494</v>
      </c>
      <c r="J32" s="16" t="s">
        <v>494</v>
      </c>
      <c r="K32" s="16" t="s">
        <v>495</v>
      </c>
      <c r="L32" s="16" t="s">
        <v>494</v>
      </c>
      <c r="M32" s="16" t="s">
        <v>494</v>
      </c>
      <c r="N32" s="16" t="s">
        <v>494</v>
      </c>
      <c r="O32" s="16" t="s">
        <v>495</v>
      </c>
      <c r="P32" s="16" t="s">
        <v>494</v>
      </c>
      <c r="Q32" s="16" t="s">
        <v>494</v>
      </c>
      <c r="R32" s="16" t="s">
        <v>495</v>
      </c>
      <c r="S32" s="16" t="s">
        <v>494</v>
      </c>
      <c r="T32" s="16" t="s">
        <v>494</v>
      </c>
      <c r="U32" s="16" t="s">
        <v>494</v>
      </c>
      <c r="V32" s="16" t="s">
        <v>494</v>
      </c>
      <c r="W32" s="12">
        <v>3</v>
      </c>
    </row>
    <row r="33" spans="1:23" x14ac:dyDescent="0.25">
      <c r="A33" s="13" t="s">
        <v>376</v>
      </c>
      <c r="B33" s="12" t="s">
        <v>324</v>
      </c>
      <c r="C33" s="12" t="s">
        <v>325</v>
      </c>
      <c r="D33" s="12" t="s">
        <v>333</v>
      </c>
      <c r="E33" s="16" t="s">
        <v>494</v>
      </c>
      <c r="F33" s="16" t="s">
        <v>494</v>
      </c>
      <c r="G33" s="16" t="s">
        <v>495</v>
      </c>
      <c r="H33" s="16" t="s">
        <v>494</v>
      </c>
      <c r="I33" s="16" t="s">
        <v>494</v>
      </c>
      <c r="J33" s="16" t="s">
        <v>494</v>
      </c>
      <c r="K33" s="16" t="s">
        <v>494</v>
      </c>
      <c r="L33" s="16" t="s">
        <v>494</v>
      </c>
      <c r="M33" s="16" t="s">
        <v>494</v>
      </c>
      <c r="N33" s="16" t="s">
        <v>494</v>
      </c>
      <c r="O33" s="16" t="s">
        <v>494</v>
      </c>
      <c r="P33" s="16" t="s">
        <v>494</v>
      </c>
      <c r="Q33" s="16" t="s">
        <v>494</v>
      </c>
      <c r="R33" s="16" t="s">
        <v>494</v>
      </c>
      <c r="S33" s="16" t="s">
        <v>494</v>
      </c>
      <c r="T33" s="16" t="s">
        <v>494</v>
      </c>
      <c r="U33" s="16" t="s">
        <v>494</v>
      </c>
      <c r="V33" s="16" t="s">
        <v>494</v>
      </c>
      <c r="W33" s="12">
        <v>1</v>
      </c>
    </row>
    <row r="34" spans="1:23" x14ac:dyDescent="0.25">
      <c r="A34" s="13" t="s">
        <v>379</v>
      </c>
      <c r="B34" s="12" t="s">
        <v>324</v>
      </c>
      <c r="C34" s="12" t="s">
        <v>325</v>
      </c>
      <c r="D34" s="12" t="s">
        <v>333</v>
      </c>
      <c r="E34" s="16" t="s">
        <v>494</v>
      </c>
      <c r="F34" s="16" t="s">
        <v>494</v>
      </c>
      <c r="G34" s="16" t="s">
        <v>494</v>
      </c>
      <c r="H34" s="16" t="s">
        <v>494</v>
      </c>
      <c r="I34" s="16" t="s">
        <v>494</v>
      </c>
      <c r="J34" s="16" t="s">
        <v>494</v>
      </c>
      <c r="K34" s="16" t="s">
        <v>494</v>
      </c>
      <c r="L34" s="16" t="s">
        <v>494</v>
      </c>
      <c r="M34" s="16" t="s">
        <v>494</v>
      </c>
      <c r="N34" s="16" t="s">
        <v>495</v>
      </c>
      <c r="O34" s="16" t="s">
        <v>494</v>
      </c>
      <c r="P34" s="16" t="s">
        <v>494</v>
      </c>
      <c r="Q34" s="16" t="s">
        <v>494</v>
      </c>
      <c r="R34" s="16" t="s">
        <v>494</v>
      </c>
      <c r="S34" s="16" t="s">
        <v>494</v>
      </c>
      <c r="T34" s="16" t="s">
        <v>494</v>
      </c>
      <c r="U34" s="16" t="s">
        <v>494</v>
      </c>
      <c r="V34" s="16" t="s">
        <v>494</v>
      </c>
      <c r="W34" s="12">
        <v>1</v>
      </c>
    </row>
    <row r="35" spans="1:23" x14ac:dyDescent="0.25">
      <c r="A35" s="13" t="s">
        <v>390</v>
      </c>
      <c r="B35" s="12" t="s">
        <v>324</v>
      </c>
      <c r="C35" s="12" t="s">
        <v>325</v>
      </c>
      <c r="D35" s="12" t="s">
        <v>333</v>
      </c>
      <c r="E35" s="16" t="s">
        <v>494</v>
      </c>
      <c r="F35" s="16" t="s">
        <v>494</v>
      </c>
      <c r="G35" s="16" t="s">
        <v>494</v>
      </c>
      <c r="H35" s="16" t="s">
        <v>494</v>
      </c>
      <c r="I35" s="16" t="s">
        <v>494</v>
      </c>
      <c r="J35" s="16" t="s">
        <v>494</v>
      </c>
      <c r="K35" s="16" t="s">
        <v>494</v>
      </c>
      <c r="L35" s="16" t="s">
        <v>494</v>
      </c>
      <c r="M35" s="16" t="s">
        <v>494</v>
      </c>
      <c r="N35" s="16" t="s">
        <v>494</v>
      </c>
      <c r="O35" s="16" t="s">
        <v>494</v>
      </c>
      <c r="P35" s="16" t="s">
        <v>494</v>
      </c>
      <c r="Q35" s="16" t="s">
        <v>495</v>
      </c>
      <c r="R35" s="16" t="s">
        <v>494</v>
      </c>
      <c r="S35" s="16" t="s">
        <v>494</v>
      </c>
      <c r="T35" s="16" t="s">
        <v>494</v>
      </c>
      <c r="U35" s="16" t="s">
        <v>494</v>
      </c>
      <c r="V35" s="16" t="s">
        <v>494</v>
      </c>
      <c r="W35" s="12">
        <v>1</v>
      </c>
    </row>
    <row r="36" spans="1:23" ht="25.5" x14ac:dyDescent="0.25">
      <c r="A36" s="13" t="s">
        <v>391</v>
      </c>
      <c r="B36" s="12" t="s">
        <v>324</v>
      </c>
      <c r="C36" s="12" t="s">
        <v>325</v>
      </c>
      <c r="D36" s="12" t="s">
        <v>333</v>
      </c>
      <c r="E36" s="16" t="s">
        <v>495</v>
      </c>
      <c r="F36" s="16" t="s">
        <v>494</v>
      </c>
      <c r="G36" s="16" t="s">
        <v>494</v>
      </c>
      <c r="H36" s="16" t="s">
        <v>494</v>
      </c>
      <c r="I36" s="16" t="s">
        <v>494</v>
      </c>
      <c r="J36" s="16" t="s">
        <v>494</v>
      </c>
      <c r="K36" s="16" t="s">
        <v>494</v>
      </c>
      <c r="L36" s="16" t="s">
        <v>494</v>
      </c>
      <c r="M36" s="16" t="s">
        <v>494</v>
      </c>
      <c r="N36" s="16" t="s">
        <v>494</v>
      </c>
      <c r="O36" s="16" t="s">
        <v>494</v>
      </c>
      <c r="P36" s="16" t="s">
        <v>494</v>
      </c>
      <c r="Q36" s="16" t="s">
        <v>494</v>
      </c>
      <c r="R36" s="16" t="s">
        <v>494</v>
      </c>
      <c r="S36" s="16" t="s">
        <v>494</v>
      </c>
      <c r="T36" s="16" t="s">
        <v>494</v>
      </c>
      <c r="U36" s="16" t="s">
        <v>494</v>
      </c>
      <c r="V36" s="16" t="s">
        <v>494</v>
      </c>
      <c r="W36" s="12">
        <v>1</v>
      </c>
    </row>
    <row r="37" spans="1:23" x14ac:dyDescent="0.25">
      <c r="A37" s="13" t="s">
        <v>394</v>
      </c>
      <c r="B37" s="12" t="s">
        <v>324</v>
      </c>
      <c r="C37" s="12" t="s">
        <v>325</v>
      </c>
      <c r="D37" s="12" t="s">
        <v>333</v>
      </c>
      <c r="E37" s="16" t="s">
        <v>494</v>
      </c>
      <c r="F37" s="16" t="s">
        <v>494</v>
      </c>
      <c r="G37" s="16" t="s">
        <v>494</v>
      </c>
      <c r="H37" s="16" t="s">
        <v>494</v>
      </c>
      <c r="I37" s="16" t="s">
        <v>495</v>
      </c>
      <c r="J37" s="16" t="s">
        <v>495</v>
      </c>
      <c r="K37" s="16" t="s">
        <v>494</v>
      </c>
      <c r="L37" s="16" t="s">
        <v>494</v>
      </c>
      <c r="M37" s="16" t="s">
        <v>494</v>
      </c>
      <c r="N37" s="16" t="s">
        <v>494</v>
      </c>
      <c r="O37" s="16" t="s">
        <v>494</v>
      </c>
      <c r="P37" s="16" t="s">
        <v>494</v>
      </c>
      <c r="Q37" s="16" t="s">
        <v>494</v>
      </c>
      <c r="R37" s="16" t="s">
        <v>495</v>
      </c>
      <c r="S37" s="16" t="s">
        <v>494</v>
      </c>
      <c r="T37" s="16" t="s">
        <v>494</v>
      </c>
      <c r="U37" s="16" t="s">
        <v>494</v>
      </c>
      <c r="V37" s="16" t="s">
        <v>494</v>
      </c>
      <c r="W37" s="12">
        <v>3</v>
      </c>
    </row>
    <row r="38" spans="1:23" x14ac:dyDescent="0.25">
      <c r="A38" s="13" t="s">
        <v>395</v>
      </c>
      <c r="B38" s="12" t="s">
        <v>324</v>
      </c>
      <c r="C38" s="12" t="s">
        <v>325</v>
      </c>
      <c r="D38" s="12" t="s">
        <v>333</v>
      </c>
      <c r="E38" s="16" t="s">
        <v>494</v>
      </c>
      <c r="F38" s="16" t="s">
        <v>494</v>
      </c>
      <c r="G38" s="16" t="s">
        <v>494</v>
      </c>
      <c r="H38" s="16" t="s">
        <v>494</v>
      </c>
      <c r="I38" s="16" t="s">
        <v>494</v>
      </c>
      <c r="J38" s="16" t="s">
        <v>494</v>
      </c>
      <c r="K38" s="16" t="s">
        <v>494</v>
      </c>
      <c r="L38" s="16" t="s">
        <v>494</v>
      </c>
      <c r="M38" s="16" t="s">
        <v>494</v>
      </c>
      <c r="N38" s="16" t="s">
        <v>494</v>
      </c>
      <c r="O38" s="16" t="s">
        <v>495</v>
      </c>
      <c r="P38" s="16" t="s">
        <v>494</v>
      </c>
      <c r="Q38" s="16" t="s">
        <v>494</v>
      </c>
      <c r="R38" s="16" t="s">
        <v>494</v>
      </c>
      <c r="S38" s="16" t="s">
        <v>494</v>
      </c>
      <c r="T38" s="16" t="s">
        <v>494</v>
      </c>
      <c r="U38" s="16" t="s">
        <v>494</v>
      </c>
      <c r="V38" s="16" t="s">
        <v>494</v>
      </c>
      <c r="W38" s="12">
        <v>1</v>
      </c>
    </row>
    <row r="39" spans="1:23" x14ac:dyDescent="0.25">
      <c r="A39" s="13" t="s">
        <v>398</v>
      </c>
      <c r="B39" s="12" t="s">
        <v>324</v>
      </c>
      <c r="C39" s="12" t="s">
        <v>325</v>
      </c>
      <c r="D39" s="12" t="s">
        <v>333</v>
      </c>
      <c r="E39" s="16" t="s">
        <v>495</v>
      </c>
      <c r="F39" s="16" t="s">
        <v>494</v>
      </c>
      <c r="G39" s="16" t="s">
        <v>494</v>
      </c>
      <c r="H39" s="16" t="s">
        <v>494</v>
      </c>
      <c r="I39" s="16" t="s">
        <v>494</v>
      </c>
      <c r="J39" s="16" t="s">
        <v>494</v>
      </c>
      <c r="K39" s="16" t="s">
        <v>494</v>
      </c>
      <c r="L39" s="16" t="s">
        <v>494</v>
      </c>
      <c r="M39" s="16" t="s">
        <v>494</v>
      </c>
      <c r="N39" s="16" t="s">
        <v>494</v>
      </c>
      <c r="O39" s="16" t="s">
        <v>494</v>
      </c>
      <c r="P39" s="16" t="s">
        <v>494</v>
      </c>
      <c r="Q39" s="16" t="s">
        <v>494</v>
      </c>
      <c r="R39" s="16" t="s">
        <v>494</v>
      </c>
      <c r="S39" s="16" t="s">
        <v>494</v>
      </c>
      <c r="T39" s="16" t="s">
        <v>494</v>
      </c>
      <c r="U39" s="16" t="s">
        <v>494</v>
      </c>
      <c r="V39" s="16" t="s">
        <v>494</v>
      </c>
      <c r="W39" s="12">
        <v>1</v>
      </c>
    </row>
    <row r="40" spans="1:23" x14ac:dyDescent="0.25">
      <c r="A40" s="13" t="s">
        <v>432</v>
      </c>
      <c r="B40" s="12" t="s">
        <v>324</v>
      </c>
      <c r="C40" s="12" t="s">
        <v>325</v>
      </c>
      <c r="D40" s="12" t="s">
        <v>333</v>
      </c>
      <c r="E40" s="16" t="s">
        <v>494</v>
      </c>
      <c r="F40" s="16" t="s">
        <v>494</v>
      </c>
      <c r="G40" s="16" t="s">
        <v>494</v>
      </c>
      <c r="H40" s="16" t="s">
        <v>494</v>
      </c>
      <c r="I40" s="16" t="s">
        <v>494</v>
      </c>
      <c r="J40" s="16" t="s">
        <v>494</v>
      </c>
      <c r="K40" s="16" t="s">
        <v>494</v>
      </c>
      <c r="L40" s="16" t="s">
        <v>494</v>
      </c>
      <c r="M40" s="16" t="s">
        <v>494</v>
      </c>
      <c r="N40" s="16" t="s">
        <v>494</v>
      </c>
      <c r="O40" s="16" t="s">
        <v>494</v>
      </c>
      <c r="P40" s="16" t="s">
        <v>494</v>
      </c>
      <c r="Q40" s="16" t="s">
        <v>494</v>
      </c>
      <c r="R40" s="16" t="s">
        <v>495</v>
      </c>
      <c r="S40" s="16" t="s">
        <v>494</v>
      </c>
      <c r="T40" s="16" t="s">
        <v>495</v>
      </c>
      <c r="U40" s="16" t="s">
        <v>494</v>
      </c>
      <c r="V40" s="16" t="s">
        <v>494</v>
      </c>
      <c r="W40" s="12">
        <v>2</v>
      </c>
    </row>
    <row r="41" spans="1:23" x14ac:dyDescent="0.25">
      <c r="A41" s="13" t="s">
        <v>462</v>
      </c>
      <c r="B41" s="12" t="s">
        <v>324</v>
      </c>
      <c r="C41" s="12" t="s">
        <v>325</v>
      </c>
      <c r="D41" s="12" t="s">
        <v>333</v>
      </c>
      <c r="E41" s="16" t="s">
        <v>494</v>
      </c>
      <c r="F41" s="16" t="s">
        <v>494</v>
      </c>
      <c r="G41" s="16" t="s">
        <v>494</v>
      </c>
      <c r="H41" s="16" t="s">
        <v>494</v>
      </c>
      <c r="I41" s="16" t="s">
        <v>494</v>
      </c>
      <c r="J41" s="16" t="s">
        <v>494</v>
      </c>
      <c r="K41" s="16" t="s">
        <v>494</v>
      </c>
      <c r="L41" s="16" t="s">
        <v>494</v>
      </c>
      <c r="M41" s="16" t="s">
        <v>494</v>
      </c>
      <c r="N41" s="16" t="s">
        <v>494</v>
      </c>
      <c r="O41" s="16" t="s">
        <v>494</v>
      </c>
      <c r="P41" s="16" t="s">
        <v>494</v>
      </c>
      <c r="Q41" s="16" t="s">
        <v>494</v>
      </c>
      <c r="R41" s="16" t="s">
        <v>494</v>
      </c>
      <c r="S41" s="16" t="s">
        <v>495</v>
      </c>
      <c r="T41" s="16" t="s">
        <v>494</v>
      </c>
      <c r="U41" s="16" t="s">
        <v>494</v>
      </c>
      <c r="V41" s="16" t="s">
        <v>494</v>
      </c>
      <c r="W41" s="12">
        <v>1</v>
      </c>
    </row>
    <row r="42" spans="1:23" x14ac:dyDescent="0.25">
      <c r="A42" s="13" t="s">
        <v>471</v>
      </c>
      <c r="B42" s="12" t="s">
        <v>324</v>
      </c>
      <c r="C42" s="12" t="s">
        <v>325</v>
      </c>
      <c r="D42" s="12" t="s">
        <v>333</v>
      </c>
      <c r="E42" s="16" t="s">
        <v>495</v>
      </c>
      <c r="F42" s="16" t="s">
        <v>494</v>
      </c>
      <c r="G42" s="16" t="s">
        <v>494</v>
      </c>
      <c r="H42" s="16" t="s">
        <v>494</v>
      </c>
      <c r="I42" s="16" t="s">
        <v>494</v>
      </c>
      <c r="J42" s="16" t="s">
        <v>494</v>
      </c>
      <c r="K42" s="16" t="s">
        <v>494</v>
      </c>
      <c r="L42" s="16" t="s">
        <v>494</v>
      </c>
      <c r="M42" s="16" t="s">
        <v>494</v>
      </c>
      <c r="N42" s="16" t="s">
        <v>494</v>
      </c>
      <c r="O42" s="16" t="s">
        <v>494</v>
      </c>
      <c r="P42" s="16" t="s">
        <v>494</v>
      </c>
      <c r="Q42" s="16" t="s">
        <v>494</v>
      </c>
      <c r="R42" s="16" t="s">
        <v>494</v>
      </c>
      <c r="S42" s="16" t="s">
        <v>494</v>
      </c>
      <c r="T42" s="16" t="s">
        <v>494</v>
      </c>
      <c r="U42" s="16" t="s">
        <v>494</v>
      </c>
      <c r="V42" s="16" t="s">
        <v>494</v>
      </c>
      <c r="W42" s="12">
        <v>1</v>
      </c>
    </row>
    <row r="43" spans="1:23" x14ac:dyDescent="0.25">
      <c r="A43" s="13" t="s">
        <v>400</v>
      </c>
      <c r="B43" s="12" t="s">
        <v>324</v>
      </c>
      <c r="C43" s="12" t="s">
        <v>329</v>
      </c>
      <c r="D43" s="12" t="s">
        <v>333</v>
      </c>
      <c r="E43" s="16" t="s">
        <v>494</v>
      </c>
      <c r="F43" s="16" t="s">
        <v>494</v>
      </c>
      <c r="G43" s="16" t="s">
        <v>494</v>
      </c>
      <c r="H43" s="16" t="s">
        <v>494</v>
      </c>
      <c r="I43" s="16" t="s">
        <v>494</v>
      </c>
      <c r="J43" s="16" t="s">
        <v>494</v>
      </c>
      <c r="K43" s="16" t="s">
        <v>494</v>
      </c>
      <c r="L43" s="16" t="s">
        <v>494</v>
      </c>
      <c r="M43" s="16" t="s">
        <v>494</v>
      </c>
      <c r="N43" s="16" t="s">
        <v>494</v>
      </c>
      <c r="O43" s="16" t="s">
        <v>494</v>
      </c>
      <c r="P43" s="16" t="s">
        <v>494</v>
      </c>
      <c r="Q43" s="16" t="s">
        <v>495</v>
      </c>
      <c r="R43" s="16" t="s">
        <v>494</v>
      </c>
      <c r="S43" s="16" t="s">
        <v>494</v>
      </c>
      <c r="T43" s="16" t="s">
        <v>494</v>
      </c>
      <c r="U43" s="16" t="s">
        <v>494</v>
      </c>
      <c r="V43" s="16" t="s">
        <v>494</v>
      </c>
      <c r="W43" s="12">
        <v>1</v>
      </c>
    </row>
    <row r="44" spans="1:23" x14ac:dyDescent="0.25">
      <c r="A44" s="13" t="s">
        <v>467</v>
      </c>
      <c r="B44" s="12" t="s">
        <v>324</v>
      </c>
      <c r="C44" s="12" t="s">
        <v>329</v>
      </c>
      <c r="D44" s="12" t="s">
        <v>333</v>
      </c>
      <c r="E44" s="16" t="s">
        <v>494</v>
      </c>
      <c r="F44" s="16" t="s">
        <v>494</v>
      </c>
      <c r="G44" s="16" t="s">
        <v>494</v>
      </c>
      <c r="H44" s="16" t="s">
        <v>494</v>
      </c>
      <c r="I44" s="16" t="s">
        <v>494</v>
      </c>
      <c r="J44" s="16" t="s">
        <v>494</v>
      </c>
      <c r="K44" s="16" t="s">
        <v>495</v>
      </c>
      <c r="L44" s="16" t="s">
        <v>494</v>
      </c>
      <c r="M44" s="16" t="s">
        <v>494</v>
      </c>
      <c r="N44" s="16" t="s">
        <v>494</v>
      </c>
      <c r="O44" s="16" t="s">
        <v>494</v>
      </c>
      <c r="P44" s="16" t="s">
        <v>494</v>
      </c>
      <c r="Q44" s="16" t="s">
        <v>494</v>
      </c>
      <c r="R44" s="16" t="s">
        <v>494</v>
      </c>
      <c r="S44" s="16" t="s">
        <v>494</v>
      </c>
      <c r="T44" s="16" t="s">
        <v>494</v>
      </c>
      <c r="U44" s="16" t="s">
        <v>494</v>
      </c>
      <c r="V44" s="16" t="s">
        <v>494</v>
      </c>
      <c r="W44" s="12">
        <v>1</v>
      </c>
    </row>
    <row r="45" spans="1:23" x14ac:dyDescent="0.25">
      <c r="A45" s="13" t="s">
        <v>343</v>
      </c>
      <c r="B45" s="12" t="s">
        <v>324</v>
      </c>
      <c r="C45" s="12" t="s">
        <v>332</v>
      </c>
      <c r="D45" s="12" t="s">
        <v>333</v>
      </c>
      <c r="E45" s="16" t="s">
        <v>494</v>
      </c>
      <c r="F45" s="16" t="s">
        <v>494</v>
      </c>
      <c r="G45" s="16" t="s">
        <v>494</v>
      </c>
      <c r="H45" s="16" t="s">
        <v>494</v>
      </c>
      <c r="I45" s="16" t="s">
        <v>494</v>
      </c>
      <c r="J45" s="16" t="s">
        <v>494</v>
      </c>
      <c r="K45" s="16" t="s">
        <v>494</v>
      </c>
      <c r="L45" s="16" t="s">
        <v>494</v>
      </c>
      <c r="M45" s="16" t="s">
        <v>494</v>
      </c>
      <c r="N45" s="16" t="s">
        <v>495</v>
      </c>
      <c r="O45" s="16" t="s">
        <v>494</v>
      </c>
      <c r="P45" s="16" t="s">
        <v>494</v>
      </c>
      <c r="Q45" s="16" t="s">
        <v>494</v>
      </c>
      <c r="R45" s="16" t="s">
        <v>494</v>
      </c>
      <c r="S45" s="16" t="s">
        <v>494</v>
      </c>
      <c r="T45" s="16" t="s">
        <v>494</v>
      </c>
      <c r="U45" s="16" t="s">
        <v>494</v>
      </c>
      <c r="V45" s="16" t="s">
        <v>494</v>
      </c>
      <c r="W45" s="12">
        <v>1</v>
      </c>
    </row>
    <row r="46" spans="1:23" ht="25.5" x14ac:dyDescent="0.25">
      <c r="A46" s="13" t="s">
        <v>415</v>
      </c>
      <c r="B46" s="12" t="s">
        <v>324</v>
      </c>
      <c r="C46" s="12" t="s">
        <v>332</v>
      </c>
      <c r="D46" s="12" t="s">
        <v>333</v>
      </c>
      <c r="E46" s="16" t="s">
        <v>494</v>
      </c>
      <c r="F46" s="16" t="s">
        <v>494</v>
      </c>
      <c r="G46" s="16" t="s">
        <v>494</v>
      </c>
      <c r="H46" s="16" t="s">
        <v>494</v>
      </c>
      <c r="I46" s="16" t="s">
        <v>494</v>
      </c>
      <c r="J46" s="16" t="s">
        <v>494</v>
      </c>
      <c r="K46" s="16" t="s">
        <v>494</v>
      </c>
      <c r="L46" s="16" t="s">
        <v>494</v>
      </c>
      <c r="M46" s="16" t="s">
        <v>495</v>
      </c>
      <c r="N46" s="16" t="s">
        <v>494</v>
      </c>
      <c r="O46" s="16" t="s">
        <v>494</v>
      </c>
      <c r="P46" s="16" t="s">
        <v>494</v>
      </c>
      <c r="Q46" s="16" t="s">
        <v>494</v>
      </c>
      <c r="R46" s="16" t="s">
        <v>494</v>
      </c>
      <c r="S46" s="16" t="s">
        <v>494</v>
      </c>
      <c r="T46" s="16" t="s">
        <v>494</v>
      </c>
      <c r="U46" s="16" t="s">
        <v>494</v>
      </c>
      <c r="V46" s="16" t="s">
        <v>494</v>
      </c>
      <c r="W46" s="12">
        <v>1</v>
      </c>
    </row>
    <row r="47" spans="1:23" x14ac:dyDescent="0.25">
      <c r="A47" s="13" t="s">
        <v>422</v>
      </c>
      <c r="B47" s="12" t="s">
        <v>324</v>
      </c>
      <c r="C47" s="12" t="s">
        <v>332</v>
      </c>
      <c r="D47" s="12" t="s">
        <v>333</v>
      </c>
      <c r="E47" s="16" t="s">
        <v>494</v>
      </c>
      <c r="F47" s="16" t="s">
        <v>494</v>
      </c>
      <c r="G47" s="16" t="s">
        <v>494</v>
      </c>
      <c r="H47" s="16" t="s">
        <v>494</v>
      </c>
      <c r="I47" s="16" t="s">
        <v>494</v>
      </c>
      <c r="J47" s="16" t="s">
        <v>494</v>
      </c>
      <c r="K47" s="16" t="s">
        <v>494</v>
      </c>
      <c r="L47" s="16" t="s">
        <v>494</v>
      </c>
      <c r="M47" s="16" t="s">
        <v>494</v>
      </c>
      <c r="N47" s="16" t="s">
        <v>494</v>
      </c>
      <c r="O47" s="16" t="s">
        <v>494</v>
      </c>
      <c r="P47" s="16" t="s">
        <v>495</v>
      </c>
      <c r="Q47" s="16" t="s">
        <v>494</v>
      </c>
      <c r="R47" s="16" t="s">
        <v>494</v>
      </c>
      <c r="S47" s="16" t="s">
        <v>494</v>
      </c>
      <c r="T47" s="16" t="s">
        <v>494</v>
      </c>
      <c r="U47" s="16" t="s">
        <v>494</v>
      </c>
      <c r="V47" s="16" t="s">
        <v>494</v>
      </c>
      <c r="W47" s="12">
        <v>1</v>
      </c>
    </row>
    <row r="48" spans="1:23" x14ac:dyDescent="0.25">
      <c r="A48" s="13" t="s">
        <v>423</v>
      </c>
      <c r="B48" s="12" t="s">
        <v>324</v>
      </c>
      <c r="C48" s="12" t="s">
        <v>332</v>
      </c>
      <c r="D48" s="12" t="s">
        <v>333</v>
      </c>
      <c r="E48" s="16" t="s">
        <v>495</v>
      </c>
      <c r="F48" s="16" t="s">
        <v>494</v>
      </c>
      <c r="G48" s="16" t="s">
        <v>494</v>
      </c>
      <c r="H48" s="16" t="s">
        <v>494</v>
      </c>
      <c r="I48" s="16" t="s">
        <v>494</v>
      </c>
      <c r="J48" s="16" t="s">
        <v>494</v>
      </c>
      <c r="K48" s="16" t="s">
        <v>494</v>
      </c>
      <c r="L48" s="16" t="s">
        <v>494</v>
      </c>
      <c r="M48" s="16" t="s">
        <v>494</v>
      </c>
      <c r="N48" s="16" t="s">
        <v>494</v>
      </c>
      <c r="O48" s="16" t="s">
        <v>494</v>
      </c>
      <c r="P48" s="16" t="s">
        <v>494</v>
      </c>
      <c r="Q48" s="16" t="s">
        <v>494</v>
      </c>
      <c r="R48" s="16" t="s">
        <v>494</v>
      </c>
      <c r="S48" s="16" t="s">
        <v>494</v>
      </c>
      <c r="T48" s="16" t="s">
        <v>494</v>
      </c>
      <c r="U48" s="16" t="s">
        <v>494</v>
      </c>
      <c r="V48" s="16" t="s">
        <v>494</v>
      </c>
      <c r="W48" s="12">
        <v>1</v>
      </c>
    </row>
    <row r="49" spans="1:23" ht="25.5" x14ac:dyDescent="0.25">
      <c r="A49" s="13" t="s">
        <v>426</v>
      </c>
      <c r="B49" s="12" t="s">
        <v>324</v>
      </c>
      <c r="C49" s="12" t="s">
        <v>332</v>
      </c>
      <c r="D49" s="12" t="s">
        <v>333</v>
      </c>
      <c r="E49" s="16" t="s">
        <v>494</v>
      </c>
      <c r="F49" s="16" t="s">
        <v>495</v>
      </c>
      <c r="G49" s="16" t="s">
        <v>494</v>
      </c>
      <c r="H49" s="16" t="s">
        <v>494</v>
      </c>
      <c r="I49" s="16" t="s">
        <v>494</v>
      </c>
      <c r="J49" s="16" t="s">
        <v>494</v>
      </c>
      <c r="K49" s="16" t="s">
        <v>494</v>
      </c>
      <c r="L49" s="16" t="s">
        <v>494</v>
      </c>
      <c r="M49" s="16" t="s">
        <v>494</v>
      </c>
      <c r="N49" s="16" t="s">
        <v>495</v>
      </c>
      <c r="O49" s="16" t="s">
        <v>494</v>
      </c>
      <c r="P49" s="16" t="s">
        <v>495</v>
      </c>
      <c r="Q49" s="16" t="s">
        <v>494</v>
      </c>
      <c r="R49" s="16" t="s">
        <v>494</v>
      </c>
      <c r="S49" s="16" t="s">
        <v>494</v>
      </c>
      <c r="T49" s="16" t="s">
        <v>494</v>
      </c>
      <c r="U49" s="16" t="s">
        <v>494</v>
      </c>
      <c r="V49" s="16" t="s">
        <v>494</v>
      </c>
      <c r="W49" s="12">
        <v>3</v>
      </c>
    </row>
    <row r="50" spans="1:23" x14ac:dyDescent="0.25">
      <c r="A50" s="13" t="s">
        <v>430</v>
      </c>
      <c r="B50" s="12" t="s">
        <v>324</v>
      </c>
      <c r="C50" s="12" t="s">
        <v>332</v>
      </c>
      <c r="D50" s="12" t="s">
        <v>333</v>
      </c>
      <c r="E50" s="16" t="s">
        <v>494</v>
      </c>
      <c r="F50" s="16" t="s">
        <v>494</v>
      </c>
      <c r="G50" s="16" t="s">
        <v>494</v>
      </c>
      <c r="H50" s="16" t="s">
        <v>494</v>
      </c>
      <c r="I50" s="16" t="s">
        <v>494</v>
      </c>
      <c r="J50" s="16" t="s">
        <v>494</v>
      </c>
      <c r="K50" s="16" t="s">
        <v>494</v>
      </c>
      <c r="L50" s="16" t="s">
        <v>494</v>
      </c>
      <c r="M50" s="16" t="s">
        <v>494</v>
      </c>
      <c r="N50" s="16" t="s">
        <v>494</v>
      </c>
      <c r="O50" s="16" t="s">
        <v>494</v>
      </c>
      <c r="P50" s="16" t="s">
        <v>494</v>
      </c>
      <c r="Q50" s="16" t="s">
        <v>495</v>
      </c>
      <c r="R50" s="16" t="s">
        <v>494</v>
      </c>
      <c r="S50" s="16" t="s">
        <v>494</v>
      </c>
      <c r="T50" s="16" t="s">
        <v>494</v>
      </c>
      <c r="U50" s="16" t="s">
        <v>494</v>
      </c>
      <c r="V50" s="16" t="s">
        <v>494</v>
      </c>
      <c r="W50" s="12">
        <v>1</v>
      </c>
    </row>
    <row r="51" spans="1:23" x14ac:dyDescent="0.25">
      <c r="A51" s="13" t="s">
        <v>433</v>
      </c>
      <c r="B51" s="12" t="s">
        <v>324</v>
      </c>
      <c r="C51" s="12" t="s">
        <v>332</v>
      </c>
      <c r="D51" s="12" t="s">
        <v>333</v>
      </c>
      <c r="E51" s="16" t="s">
        <v>494</v>
      </c>
      <c r="F51" s="16" t="s">
        <v>494</v>
      </c>
      <c r="G51" s="16" t="s">
        <v>494</v>
      </c>
      <c r="H51" s="16" t="s">
        <v>494</v>
      </c>
      <c r="I51" s="16" t="s">
        <v>494</v>
      </c>
      <c r="J51" s="16" t="s">
        <v>494</v>
      </c>
      <c r="K51" s="16" t="s">
        <v>494</v>
      </c>
      <c r="L51" s="16" t="s">
        <v>494</v>
      </c>
      <c r="M51" s="16" t="s">
        <v>494</v>
      </c>
      <c r="N51" s="16" t="s">
        <v>495</v>
      </c>
      <c r="O51" s="16" t="s">
        <v>494</v>
      </c>
      <c r="P51" s="16" t="s">
        <v>494</v>
      </c>
      <c r="Q51" s="16" t="s">
        <v>494</v>
      </c>
      <c r="R51" s="16" t="s">
        <v>494</v>
      </c>
      <c r="S51" s="16" t="s">
        <v>494</v>
      </c>
      <c r="T51" s="16" t="s">
        <v>494</v>
      </c>
      <c r="U51" s="16" t="s">
        <v>494</v>
      </c>
      <c r="V51" s="16" t="s">
        <v>494</v>
      </c>
      <c r="W51" s="12">
        <v>1</v>
      </c>
    </row>
    <row r="52" spans="1:23" x14ac:dyDescent="0.25">
      <c r="A52" s="13" t="s">
        <v>434</v>
      </c>
      <c r="B52" s="12" t="s">
        <v>324</v>
      </c>
      <c r="C52" s="12" t="s">
        <v>332</v>
      </c>
      <c r="D52" s="12" t="s">
        <v>333</v>
      </c>
      <c r="E52" s="16" t="s">
        <v>494</v>
      </c>
      <c r="F52" s="16" t="s">
        <v>494</v>
      </c>
      <c r="G52" s="16" t="s">
        <v>494</v>
      </c>
      <c r="H52" s="16" t="s">
        <v>494</v>
      </c>
      <c r="I52" s="16" t="s">
        <v>494</v>
      </c>
      <c r="J52" s="16" t="s">
        <v>494</v>
      </c>
      <c r="K52" s="16" t="s">
        <v>494</v>
      </c>
      <c r="L52" s="16" t="s">
        <v>494</v>
      </c>
      <c r="M52" s="16" t="s">
        <v>494</v>
      </c>
      <c r="N52" s="16" t="s">
        <v>494</v>
      </c>
      <c r="O52" s="16" t="s">
        <v>494</v>
      </c>
      <c r="P52" s="16" t="s">
        <v>495</v>
      </c>
      <c r="Q52" s="16" t="s">
        <v>494</v>
      </c>
      <c r="R52" s="16" t="s">
        <v>494</v>
      </c>
      <c r="S52" s="16" t="s">
        <v>494</v>
      </c>
      <c r="T52" s="16" t="s">
        <v>494</v>
      </c>
      <c r="U52" s="16" t="s">
        <v>494</v>
      </c>
      <c r="V52" s="16" t="s">
        <v>494</v>
      </c>
      <c r="W52" s="12">
        <v>1</v>
      </c>
    </row>
    <row r="53" spans="1:23" x14ac:dyDescent="0.25">
      <c r="A53" s="13" t="s">
        <v>526</v>
      </c>
      <c r="B53" s="12" t="s">
        <v>324</v>
      </c>
      <c r="C53" s="12" t="s">
        <v>332</v>
      </c>
      <c r="D53" s="12" t="s">
        <v>333</v>
      </c>
      <c r="E53" s="16" t="s">
        <v>494</v>
      </c>
      <c r="F53" s="16" t="s">
        <v>494</v>
      </c>
      <c r="G53" s="16" t="s">
        <v>494</v>
      </c>
      <c r="H53" s="16" t="s">
        <v>494</v>
      </c>
      <c r="I53" s="16" t="s">
        <v>494</v>
      </c>
      <c r="J53" s="16" t="s">
        <v>494</v>
      </c>
      <c r="K53" s="16" t="s">
        <v>494</v>
      </c>
      <c r="L53" s="16" t="s">
        <v>495</v>
      </c>
      <c r="M53" s="16" t="s">
        <v>494</v>
      </c>
      <c r="N53" s="16" t="s">
        <v>494</v>
      </c>
      <c r="O53" s="16" t="s">
        <v>494</v>
      </c>
      <c r="P53" s="16" t="s">
        <v>494</v>
      </c>
      <c r="Q53" s="16" t="s">
        <v>495</v>
      </c>
      <c r="R53" s="16" t="s">
        <v>494</v>
      </c>
      <c r="S53" s="16" t="s">
        <v>495</v>
      </c>
      <c r="T53" s="16" t="s">
        <v>494</v>
      </c>
      <c r="U53" s="16" t="s">
        <v>494</v>
      </c>
      <c r="V53" s="16" t="s">
        <v>494</v>
      </c>
      <c r="W53" s="12">
        <v>3</v>
      </c>
    </row>
    <row r="54" spans="1:23" ht="25.5" x14ac:dyDescent="0.25">
      <c r="A54" s="13" t="s">
        <v>527</v>
      </c>
      <c r="B54" s="12" t="s">
        <v>324</v>
      </c>
      <c r="C54" s="12" t="s">
        <v>332</v>
      </c>
      <c r="D54" s="12" t="s">
        <v>333</v>
      </c>
      <c r="E54" s="16" t="s">
        <v>494</v>
      </c>
      <c r="F54" s="16" t="s">
        <v>494</v>
      </c>
      <c r="G54" s="16" t="s">
        <v>494</v>
      </c>
      <c r="H54" s="16" t="s">
        <v>494</v>
      </c>
      <c r="I54" s="16" t="s">
        <v>494</v>
      </c>
      <c r="J54" s="16" t="s">
        <v>494</v>
      </c>
      <c r="K54" s="16" t="s">
        <v>494</v>
      </c>
      <c r="L54" s="16" t="s">
        <v>494</v>
      </c>
      <c r="M54" s="16" t="s">
        <v>494</v>
      </c>
      <c r="N54" s="16" t="s">
        <v>494</v>
      </c>
      <c r="O54" s="16" t="s">
        <v>494</v>
      </c>
      <c r="P54" s="16" t="s">
        <v>495</v>
      </c>
      <c r="Q54" s="16" t="s">
        <v>494</v>
      </c>
      <c r="R54" s="16" t="s">
        <v>494</v>
      </c>
      <c r="S54" s="16" t="s">
        <v>494</v>
      </c>
      <c r="T54" s="16" t="s">
        <v>494</v>
      </c>
      <c r="U54" s="16" t="s">
        <v>494</v>
      </c>
      <c r="V54" s="16" t="s">
        <v>494</v>
      </c>
      <c r="W54" s="12">
        <v>1</v>
      </c>
    </row>
    <row r="55" spans="1:23" x14ac:dyDescent="0.25">
      <c r="A55" s="13" t="s">
        <v>334</v>
      </c>
      <c r="B55" s="12" t="s">
        <v>324</v>
      </c>
      <c r="C55" s="12" t="s">
        <v>335</v>
      </c>
      <c r="D55" s="12" t="s">
        <v>333</v>
      </c>
      <c r="E55" s="16" t="s">
        <v>494</v>
      </c>
      <c r="F55" s="16" t="s">
        <v>494</v>
      </c>
      <c r="G55" s="16" t="s">
        <v>494</v>
      </c>
      <c r="H55" s="16" t="s">
        <v>494</v>
      </c>
      <c r="I55" s="16" t="s">
        <v>494</v>
      </c>
      <c r="J55" s="16" t="s">
        <v>494</v>
      </c>
      <c r="K55" s="16" t="s">
        <v>494</v>
      </c>
      <c r="L55" s="16" t="s">
        <v>494</v>
      </c>
      <c r="M55" s="16" t="s">
        <v>494</v>
      </c>
      <c r="N55" s="16" t="s">
        <v>494</v>
      </c>
      <c r="O55" s="16" t="s">
        <v>494</v>
      </c>
      <c r="P55" s="16" t="s">
        <v>494</v>
      </c>
      <c r="Q55" s="16" t="s">
        <v>494</v>
      </c>
      <c r="R55" s="16" t="s">
        <v>494</v>
      </c>
      <c r="S55" s="16" t="s">
        <v>494</v>
      </c>
      <c r="T55" s="16" t="s">
        <v>494</v>
      </c>
      <c r="U55" s="16" t="s">
        <v>494</v>
      </c>
      <c r="V55" s="16" t="s">
        <v>495</v>
      </c>
      <c r="W55" s="12">
        <v>1</v>
      </c>
    </row>
    <row r="56" spans="1:23" ht="25.5" x14ac:dyDescent="0.25">
      <c r="A56" s="13" t="s">
        <v>336</v>
      </c>
      <c r="B56" s="12" t="s">
        <v>324</v>
      </c>
      <c r="C56" s="12" t="s">
        <v>335</v>
      </c>
      <c r="D56" s="12" t="s">
        <v>333</v>
      </c>
      <c r="E56" s="16" t="s">
        <v>494</v>
      </c>
      <c r="F56" s="16" t="s">
        <v>494</v>
      </c>
      <c r="G56" s="16" t="s">
        <v>495</v>
      </c>
      <c r="H56" s="16" t="s">
        <v>494</v>
      </c>
      <c r="I56" s="16" t="s">
        <v>494</v>
      </c>
      <c r="J56" s="16" t="s">
        <v>494</v>
      </c>
      <c r="K56" s="16" t="s">
        <v>494</v>
      </c>
      <c r="L56" s="16" t="s">
        <v>494</v>
      </c>
      <c r="M56" s="16" t="s">
        <v>494</v>
      </c>
      <c r="N56" s="16" t="s">
        <v>494</v>
      </c>
      <c r="O56" s="16" t="s">
        <v>494</v>
      </c>
      <c r="P56" s="16" t="s">
        <v>494</v>
      </c>
      <c r="Q56" s="16" t="s">
        <v>494</v>
      </c>
      <c r="R56" s="16" t="s">
        <v>494</v>
      </c>
      <c r="S56" s="16" t="s">
        <v>494</v>
      </c>
      <c r="T56" s="16" t="s">
        <v>494</v>
      </c>
      <c r="U56" s="16" t="s">
        <v>494</v>
      </c>
      <c r="V56" s="16" t="s">
        <v>494</v>
      </c>
      <c r="W56" s="12">
        <v>1</v>
      </c>
    </row>
    <row r="57" spans="1:23" x14ac:dyDescent="0.25">
      <c r="A57" s="13" t="s">
        <v>344</v>
      </c>
      <c r="B57" s="12" t="s">
        <v>324</v>
      </c>
      <c r="C57" s="12" t="s">
        <v>335</v>
      </c>
      <c r="D57" s="12" t="s">
        <v>333</v>
      </c>
      <c r="E57" s="16" t="s">
        <v>494</v>
      </c>
      <c r="F57" s="16" t="s">
        <v>494</v>
      </c>
      <c r="G57" s="16" t="s">
        <v>494</v>
      </c>
      <c r="H57" s="16" t="s">
        <v>494</v>
      </c>
      <c r="I57" s="16" t="s">
        <v>495</v>
      </c>
      <c r="J57" s="16" t="s">
        <v>495</v>
      </c>
      <c r="K57" s="16" t="s">
        <v>494</v>
      </c>
      <c r="L57" s="16" t="s">
        <v>494</v>
      </c>
      <c r="M57" s="16" t="s">
        <v>494</v>
      </c>
      <c r="N57" s="16" t="s">
        <v>494</v>
      </c>
      <c r="O57" s="16" t="s">
        <v>494</v>
      </c>
      <c r="P57" s="16" t="s">
        <v>494</v>
      </c>
      <c r="Q57" s="16" t="s">
        <v>494</v>
      </c>
      <c r="R57" s="16" t="s">
        <v>494</v>
      </c>
      <c r="S57" s="16" t="s">
        <v>494</v>
      </c>
      <c r="T57" s="16" t="s">
        <v>494</v>
      </c>
      <c r="U57" s="16" t="s">
        <v>494</v>
      </c>
      <c r="V57" s="16" t="s">
        <v>494</v>
      </c>
      <c r="W57" s="12">
        <v>2</v>
      </c>
    </row>
    <row r="58" spans="1:23" x14ac:dyDescent="0.25">
      <c r="A58" s="13" t="s">
        <v>346</v>
      </c>
      <c r="B58" s="12" t="s">
        <v>324</v>
      </c>
      <c r="C58" s="12" t="s">
        <v>335</v>
      </c>
      <c r="D58" s="12" t="s">
        <v>333</v>
      </c>
      <c r="E58" s="16" t="s">
        <v>494</v>
      </c>
      <c r="F58" s="16" t="s">
        <v>494</v>
      </c>
      <c r="G58" s="16" t="s">
        <v>494</v>
      </c>
      <c r="H58" s="16" t="s">
        <v>495</v>
      </c>
      <c r="I58" s="16" t="s">
        <v>494</v>
      </c>
      <c r="J58" s="16" t="s">
        <v>494</v>
      </c>
      <c r="K58" s="16" t="s">
        <v>495</v>
      </c>
      <c r="L58" s="16" t="s">
        <v>495</v>
      </c>
      <c r="M58" s="16" t="s">
        <v>495</v>
      </c>
      <c r="N58" s="16" t="s">
        <v>494</v>
      </c>
      <c r="O58" s="16" t="s">
        <v>494</v>
      </c>
      <c r="P58" s="16" t="s">
        <v>494</v>
      </c>
      <c r="Q58" s="16" t="s">
        <v>495</v>
      </c>
      <c r="R58" s="16" t="s">
        <v>494</v>
      </c>
      <c r="S58" s="16" t="s">
        <v>494</v>
      </c>
      <c r="T58" s="16" t="s">
        <v>495</v>
      </c>
      <c r="U58" s="16" t="s">
        <v>494</v>
      </c>
      <c r="V58" s="16" t="s">
        <v>494</v>
      </c>
      <c r="W58" s="12">
        <v>6</v>
      </c>
    </row>
    <row r="59" spans="1:23" x14ac:dyDescent="0.25">
      <c r="A59" s="13" t="s">
        <v>356</v>
      </c>
      <c r="B59" s="12" t="s">
        <v>324</v>
      </c>
      <c r="C59" s="12" t="s">
        <v>335</v>
      </c>
      <c r="D59" s="12" t="s">
        <v>333</v>
      </c>
      <c r="E59" s="16" t="s">
        <v>494</v>
      </c>
      <c r="F59" s="16" t="s">
        <v>494</v>
      </c>
      <c r="G59" s="16" t="s">
        <v>494</v>
      </c>
      <c r="H59" s="16" t="s">
        <v>494</v>
      </c>
      <c r="I59" s="16" t="s">
        <v>494</v>
      </c>
      <c r="J59" s="16" t="s">
        <v>494</v>
      </c>
      <c r="K59" s="16" t="s">
        <v>494</v>
      </c>
      <c r="L59" s="16" t="s">
        <v>494</v>
      </c>
      <c r="M59" s="16" t="s">
        <v>494</v>
      </c>
      <c r="N59" s="16" t="s">
        <v>494</v>
      </c>
      <c r="O59" s="16" t="s">
        <v>494</v>
      </c>
      <c r="P59" s="16" t="s">
        <v>495</v>
      </c>
      <c r="Q59" s="16" t="s">
        <v>494</v>
      </c>
      <c r="R59" s="16" t="s">
        <v>494</v>
      </c>
      <c r="S59" s="16" t="s">
        <v>494</v>
      </c>
      <c r="T59" s="16" t="s">
        <v>494</v>
      </c>
      <c r="U59" s="16" t="s">
        <v>494</v>
      </c>
      <c r="V59" s="16" t="s">
        <v>494</v>
      </c>
      <c r="W59" s="12">
        <v>1</v>
      </c>
    </row>
    <row r="60" spans="1:23" x14ac:dyDescent="0.25">
      <c r="A60" s="13" t="s">
        <v>363</v>
      </c>
      <c r="B60" s="12" t="s">
        <v>324</v>
      </c>
      <c r="C60" s="12" t="s">
        <v>335</v>
      </c>
      <c r="D60" s="12" t="s">
        <v>333</v>
      </c>
      <c r="E60" s="16" t="s">
        <v>494</v>
      </c>
      <c r="F60" s="16" t="s">
        <v>494</v>
      </c>
      <c r="G60" s="16" t="s">
        <v>494</v>
      </c>
      <c r="H60" s="16" t="s">
        <v>494</v>
      </c>
      <c r="I60" s="16" t="s">
        <v>494</v>
      </c>
      <c r="J60" s="16" t="s">
        <v>495</v>
      </c>
      <c r="K60" s="16" t="s">
        <v>494</v>
      </c>
      <c r="L60" s="16" t="s">
        <v>494</v>
      </c>
      <c r="M60" s="16" t="s">
        <v>494</v>
      </c>
      <c r="N60" s="16" t="s">
        <v>495</v>
      </c>
      <c r="O60" s="16" t="s">
        <v>494</v>
      </c>
      <c r="P60" s="16" t="s">
        <v>494</v>
      </c>
      <c r="Q60" s="16" t="s">
        <v>494</v>
      </c>
      <c r="R60" s="16" t="s">
        <v>495</v>
      </c>
      <c r="S60" s="16" t="s">
        <v>494</v>
      </c>
      <c r="T60" s="16" t="s">
        <v>494</v>
      </c>
      <c r="U60" s="16" t="s">
        <v>494</v>
      </c>
      <c r="V60" s="16" t="s">
        <v>494</v>
      </c>
      <c r="W60" s="12">
        <v>3</v>
      </c>
    </row>
    <row r="61" spans="1:23" x14ac:dyDescent="0.25">
      <c r="A61" s="13" t="s">
        <v>364</v>
      </c>
      <c r="B61" s="12" t="s">
        <v>324</v>
      </c>
      <c r="C61" s="12" t="s">
        <v>335</v>
      </c>
      <c r="D61" s="12" t="s">
        <v>333</v>
      </c>
      <c r="E61" s="16" t="s">
        <v>494</v>
      </c>
      <c r="F61" s="16" t="s">
        <v>494</v>
      </c>
      <c r="G61" s="16" t="s">
        <v>494</v>
      </c>
      <c r="H61" s="16" t="s">
        <v>494</v>
      </c>
      <c r="I61" s="16" t="s">
        <v>494</v>
      </c>
      <c r="J61" s="16" t="s">
        <v>494</v>
      </c>
      <c r="K61" s="16" t="s">
        <v>494</v>
      </c>
      <c r="L61" s="16" t="s">
        <v>494</v>
      </c>
      <c r="M61" s="16" t="s">
        <v>494</v>
      </c>
      <c r="N61" s="16" t="s">
        <v>494</v>
      </c>
      <c r="O61" s="16" t="s">
        <v>494</v>
      </c>
      <c r="P61" s="16" t="s">
        <v>494</v>
      </c>
      <c r="Q61" s="16" t="s">
        <v>495</v>
      </c>
      <c r="R61" s="16" t="s">
        <v>494</v>
      </c>
      <c r="S61" s="16" t="s">
        <v>494</v>
      </c>
      <c r="T61" s="16" t="s">
        <v>494</v>
      </c>
      <c r="U61" s="16" t="s">
        <v>494</v>
      </c>
      <c r="V61" s="16" t="s">
        <v>494</v>
      </c>
      <c r="W61" s="12">
        <v>1</v>
      </c>
    </row>
    <row r="62" spans="1:23" x14ac:dyDescent="0.25">
      <c r="A62" s="13" t="s">
        <v>369</v>
      </c>
      <c r="B62" s="12" t="s">
        <v>324</v>
      </c>
      <c r="C62" s="12" t="s">
        <v>335</v>
      </c>
      <c r="D62" s="12" t="s">
        <v>333</v>
      </c>
      <c r="E62" s="16" t="s">
        <v>494</v>
      </c>
      <c r="F62" s="16" t="s">
        <v>494</v>
      </c>
      <c r="G62" s="16" t="s">
        <v>494</v>
      </c>
      <c r="H62" s="16" t="s">
        <v>494</v>
      </c>
      <c r="I62" s="16" t="s">
        <v>494</v>
      </c>
      <c r="J62" s="16" t="s">
        <v>494</v>
      </c>
      <c r="K62" s="16" t="s">
        <v>494</v>
      </c>
      <c r="L62" s="16" t="s">
        <v>494</v>
      </c>
      <c r="M62" s="16" t="s">
        <v>494</v>
      </c>
      <c r="N62" s="16" t="s">
        <v>494</v>
      </c>
      <c r="O62" s="16" t="s">
        <v>494</v>
      </c>
      <c r="P62" s="16" t="s">
        <v>494</v>
      </c>
      <c r="Q62" s="16" t="s">
        <v>494</v>
      </c>
      <c r="R62" s="16" t="s">
        <v>494</v>
      </c>
      <c r="S62" s="16" t="s">
        <v>494</v>
      </c>
      <c r="T62" s="16" t="s">
        <v>494</v>
      </c>
      <c r="U62" s="16" t="s">
        <v>495</v>
      </c>
      <c r="V62" s="16" t="s">
        <v>494</v>
      </c>
      <c r="W62" s="12">
        <v>1</v>
      </c>
    </row>
    <row r="63" spans="1:23" x14ac:dyDescent="0.25">
      <c r="A63" s="13" t="s">
        <v>375</v>
      </c>
      <c r="B63" s="12" t="s">
        <v>324</v>
      </c>
      <c r="C63" s="12" t="s">
        <v>335</v>
      </c>
      <c r="D63" s="12" t="s">
        <v>333</v>
      </c>
      <c r="E63" s="16" t="s">
        <v>494</v>
      </c>
      <c r="F63" s="16" t="s">
        <v>494</v>
      </c>
      <c r="G63" s="16" t="s">
        <v>494</v>
      </c>
      <c r="H63" s="16" t="s">
        <v>494</v>
      </c>
      <c r="I63" s="16" t="s">
        <v>494</v>
      </c>
      <c r="J63" s="16" t="s">
        <v>494</v>
      </c>
      <c r="K63" s="16" t="s">
        <v>495</v>
      </c>
      <c r="L63" s="16" t="s">
        <v>494</v>
      </c>
      <c r="M63" s="16" t="s">
        <v>494</v>
      </c>
      <c r="N63" s="16" t="s">
        <v>494</v>
      </c>
      <c r="O63" s="16" t="s">
        <v>494</v>
      </c>
      <c r="P63" s="16" t="s">
        <v>494</v>
      </c>
      <c r="Q63" s="16" t="s">
        <v>494</v>
      </c>
      <c r="R63" s="16" t="s">
        <v>494</v>
      </c>
      <c r="S63" s="16" t="s">
        <v>494</v>
      </c>
      <c r="T63" s="16" t="s">
        <v>494</v>
      </c>
      <c r="U63" s="16" t="s">
        <v>494</v>
      </c>
      <c r="V63" s="16" t="s">
        <v>494</v>
      </c>
      <c r="W63" s="12">
        <v>1</v>
      </c>
    </row>
    <row r="64" spans="1:23" x14ac:dyDescent="0.25">
      <c r="A64" s="13" t="s">
        <v>378</v>
      </c>
      <c r="B64" s="12" t="s">
        <v>324</v>
      </c>
      <c r="C64" s="12" t="s">
        <v>335</v>
      </c>
      <c r="D64" s="12" t="s">
        <v>333</v>
      </c>
      <c r="E64" s="16" t="s">
        <v>495</v>
      </c>
      <c r="F64" s="16" t="s">
        <v>494</v>
      </c>
      <c r="G64" s="16" t="s">
        <v>494</v>
      </c>
      <c r="H64" s="16" t="s">
        <v>494</v>
      </c>
      <c r="I64" s="16" t="s">
        <v>494</v>
      </c>
      <c r="J64" s="16" t="s">
        <v>494</v>
      </c>
      <c r="K64" s="16" t="s">
        <v>494</v>
      </c>
      <c r="L64" s="16" t="s">
        <v>494</v>
      </c>
      <c r="M64" s="16" t="s">
        <v>495</v>
      </c>
      <c r="N64" s="16" t="s">
        <v>495</v>
      </c>
      <c r="O64" s="16" t="s">
        <v>494</v>
      </c>
      <c r="P64" s="16" t="s">
        <v>495</v>
      </c>
      <c r="Q64" s="16" t="s">
        <v>494</v>
      </c>
      <c r="R64" s="16" t="s">
        <v>494</v>
      </c>
      <c r="S64" s="16" t="s">
        <v>494</v>
      </c>
      <c r="T64" s="16" t="s">
        <v>494</v>
      </c>
      <c r="U64" s="16" t="s">
        <v>494</v>
      </c>
      <c r="V64" s="16" t="s">
        <v>494</v>
      </c>
      <c r="W64" s="12">
        <v>4</v>
      </c>
    </row>
    <row r="65" spans="1:23" x14ac:dyDescent="0.25">
      <c r="A65" s="13" t="s">
        <v>382</v>
      </c>
      <c r="B65" s="12" t="s">
        <v>324</v>
      </c>
      <c r="C65" s="12" t="s">
        <v>335</v>
      </c>
      <c r="D65" s="12" t="s">
        <v>333</v>
      </c>
      <c r="E65" s="16" t="s">
        <v>495</v>
      </c>
      <c r="F65" s="16" t="s">
        <v>494</v>
      </c>
      <c r="G65" s="16" t="s">
        <v>494</v>
      </c>
      <c r="H65" s="16" t="s">
        <v>494</v>
      </c>
      <c r="I65" s="16" t="s">
        <v>494</v>
      </c>
      <c r="J65" s="16" t="s">
        <v>494</v>
      </c>
      <c r="K65" s="16" t="s">
        <v>494</v>
      </c>
      <c r="L65" s="16" t="s">
        <v>494</v>
      </c>
      <c r="M65" s="16" t="s">
        <v>494</v>
      </c>
      <c r="N65" s="16" t="s">
        <v>494</v>
      </c>
      <c r="O65" s="16" t="s">
        <v>494</v>
      </c>
      <c r="P65" s="16" t="s">
        <v>494</v>
      </c>
      <c r="Q65" s="16" t="s">
        <v>494</v>
      </c>
      <c r="R65" s="16" t="s">
        <v>494</v>
      </c>
      <c r="S65" s="16" t="s">
        <v>494</v>
      </c>
      <c r="T65" s="16" t="s">
        <v>494</v>
      </c>
      <c r="U65" s="16" t="s">
        <v>494</v>
      </c>
      <c r="V65" s="16" t="s">
        <v>494</v>
      </c>
      <c r="W65" s="12">
        <v>1</v>
      </c>
    </row>
    <row r="66" spans="1:23" x14ac:dyDescent="0.25">
      <c r="A66" s="13" t="s">
        <v>383</v>
      </c>
      <c r="B66" s="12" t="s">
        <v>324</v>
      </c>
      <c r="C66" s="12" t="s">
        <v>335</v>
      </c>
      <c r="D66" s="12" t="s">
        <v>333</v>
      </c>
      <c r="E66" s="16" t="s">
        <v>494</v>
      </c>
      <c r="F66" s="16" t="s">
        <v>494</v>
      </c>
      <c r="G66" s="16" t="s">
        <v>494</v>
      </c>
      <c r="H66" s="16" t="s">
        <v>494</v>
      </c>
      <c r="I66" s="16" t="s">
        <v>495</v>
      </c>
      <c r="J66" s="16" t="s">
        <v>494</v>
      </c>
      <c r="K66" s="16" t="s">
        <v>494</v>
      </c>
      <c r="L66" s="16" t="s">
        <v>494</v>
      </c>
      <c r="M66" s="16" t="s">
        <v>494</v>
      </c>
      <c r="N66" s="16" t="s">
        <v>494</v>
      </c>
      <c r="O66" s="16" t="s">
        <v>494</v>
      </c>
      <c r="P66" s="16" t="s">
        <v>494</v>
      </c>
      <c r="Q66" s="16" t="s">
        <v>494</v>
      </c>
      <c r="R66" s="16" t="s">
        <v>494</v>
      </c>
      <c r="S66" s="16" t="s">
        <v>494</v>
      </c>
      <c r="T66" s="16" t="s">
        <v>494</v>
      </c>
      <c r="U66" s="16" t="s">
        <v>494</v>
      </c>
      <c r="V66" s="16" t="s">
        <v>494</v>
      </c>
      <c r="W66" s="12">
        <v>1</v>
      </c>
    </row>
    <row r="67" spans="1:23" x14ac:dyDescent="0.25">
      <c r="A67" s="13" t="s">
        <v>392</v>
      </c>
      <c r="B67" s="12" t="s">
        <v>324</v>
      </c>
      <c r="C67" s="12" t="s">
        <v>335</v>
      </c>
      <c r="D67" s="12" t="s">
        <v>333</v>
      </c>
      <c r="E67" s="16" t="s">
        <v>494</v>
      </c>
      <c r="F67" s="16" t="s">
        <v>494</v>
      </c>
      <c r="G67" s="16" t="s">
        <v>494</v>
      </c>
      <c r="H67" s="16" t="s">
        <v>494</v>
      </c>
      <c r="I67" s="16" t="s">
        <v>494</v>
      </c>
      <c r="J67" s="16" t="s">
        <v>494</v>
      </c>
      <c r="K67" s="16" t="s">
        <v>494</v>
      </c>
      <c r="L67" s="16" t="s">
        <v>494</v>
      </c>
      <c r="M67" s="16" t="s">
        <v>494</v>
      </c>
      <c r="N67" s="16" t="s">
        <v>494</v>
      </c>
      <c r="O67" s="16" t="s">
        <v>494</v>
      </c>
      <c r="P67" s="16" t="s">
        <v>494</v>
      </c>
      <c r="Q67" s="16" t="s">
        <v>495</v>
      </c>
      <c r="R67" s="16" t="s">
        <v>494</v>
      </c>
      <c r="S67" s="16" t="s">
        <v>494</v>
      </c>
      <c r="T67" s="16" t="s">
        <v>494</v>
      </c>
      <c r="U67" s="16" t="s">
        <v>494</v>
      </c>
      <c r="V67" s="16" t="s">
        <v>494</v>
      </c>
      <c r="W67" s="12">
        <v>1</v>
      </c>
    </row>
    <row r="68" spans="1:23" x14ac:dyDescent="0.25">
      <c r="A68" s="13" t="s">
        <v>401</v>
      </c>
      <c r="B68" s="12" t="s">
        <v>324</v>
      </c>
      <c r="C68" s="12" t="s">
        <v>335</v>
      </c>
      <c r="D68" s="12" t="s">
        <v>333</v>
      </c>
      <c r="E68" s="16" t="s">
        <v>494</v>
      </c>
      <c r="F68" s="16" t="s">
        <v>494</v>
      </c>
      <c r="G68" s="16" t="s">
        <v>494</v>
      </c>
      <c r="H68" s="16" t="s">
        <v>494</v>
      </c>
      <c r="I68" s="16" t="s">
        <v>495</v>
      </c>
      <c r="J68" s="16" t="s">
        <v>494</v>
      </c>
      <c r="K68" s="16" t="s">
        <v>494</v>
      </c>
      <c r="L68" s="16" t="s">
        <v>494</v>
      </c>
      <c r="M68" s="16" t="s">
        <v>494</v>
      </c>
      <c r="N68" s="16" t="s">
        <v>494</v>
      </c>
      <c r="O68" s="16" t="s">
        <v>494</v>
      </c>
      <c r="P68" s="16" t="s">
        <v>494</v>
      </c>
      <c r="Q68" s="16" t="s">
        <v>494</v>
      </c>
      <c r="R68" s="16" t="s">
        <v>494</v>
      </c>
      <c r="S68" s="16" t="s">
        <v>494</v>
      </c>
      <c r="T68" s="16" t="s">
        <v>494</v>
      </c>
      <c r="U68" s="16" t="s">
        <v>494</v>
      </c>
      <c r="V68" s="16" t="s">
        <v>494</v>
      </c>
      <c r="W68" s="12">
        <v>1</v>
      </c>
    </row>
    <row r="69" spans="1:23" x14ac:dyDescent="0.25">
      <c r="A69" s="13" t="s">
        <v>402</v>
      </c>
      <c r="B69" s="12" t="s">
        <v>324</v>
      </c>
      <c r="C69" s="12" t="s">
        <v>335</v>
      </c>
      <c r="D69" s="12" t="s">
        <v>333</v>
      </c>
      <c r="E69" s="16" t="s">
        <v>494</v>
      </c>
      <c r="F69" s="16" t="s">
        <v>494</v>
      </c>
      <c r="G69" s="16" t="s">
        <v>494</v>
      </c>
      <c r="H69" s="16" t="s">
        <v>494</v>
      </c>
      <c r="I69" s="16" t="s">
        <v>494</v>
      </c>
      <c r="J69" s="16" t="s">
        <v>495</v>
      </c>
      <c r="K69" s="16" t="s">
        <v>494</v>
      </c>
      <c r="L69" s="16" t="s">
        <v>494</v>
      </c>
      <c r="M69" s="16" t="s">
        <v>494</v>
      </c>
      <c r="N69" s="16" t="s">
        <v>494</v>
      </c>
      <c r="O69" s="16" t="s">
        <v>494</v>
      </c>
      <c r="P69" s="16" t="s">
        <v>494</v>
      </c>
      <c r="Q69" s="16" t="s">
        <v>494</v>
      </c>
      <c r="R69" s="16" t="s">
        <v>494</v>
      </c>
      <c r="S69" s="16" t="s">
        <v>494</v>
      </c>
      <c r="T69" s="16" t="s">
        <v>494</v>
      </c>
      <c r="U69" s="16" t="s">
        <v>494</v>
      </c>
      <c r="V69" s="16" t="s">
        <v>494</v>
      </c>
      <c r="W69" s="12">
        <v>1</v>
      </c>
    </row>
    <row r="70" spans="1:23" x14ac:dyDescent="0.25">
      <c r="A70" s="13" t="s">
        <v>403</v>
      </c>
      <c r="B70" s="12" t="s">
        <v>324</v>
      </c>
      <c r="C70" s="12" t="s">
        <v>335</v>
      </c>
      <c r="D70" s="12" t="s">
        <v>333</v>
      </c>
      <c r="E70" s="16" t="s">
        <v>494</v>
      </c>
      <c r="F70" s="16" t="s">
        <v>495</v>
      </c>
      <c r="G70" s="16" t="s">
        <v>494</v>
      </c>
      <c r="H70" s="16" t="s">
        <v>494</v>
      </c>
      <c r="I70" s="16" t="s">
        <v>494</v>
      </c>
      <c r="J70" s="16" t="s">
        <v>494</v>
      </c>
      <c r="K70" s="16" t="s">
        <v>494</v>
      </c>
      <c r="L70" s="16" t="s">
        <v>494</v>
      </c>
      <c r="M70" s="16" t="s">
        <v>494</v>
      </c>
      <c r="N70" s="16" t="s">
        <v>495</v>
      </c>
      <c r="O70" s="16" t="s">
        <v>494</v>
      </c>
      <c r="P70" s="16" t="s">
        <v>494</v>
      </c>
      <c r="Q70" s="16" t="s">
        <v>494</v>
      </c>
      <c r="R70" s="16" t="s">
        <v>494</v>
      </c>
      <c r="S70" s="16" t="s">
        <v>494</v>
      </c>
      <c r="T70" s="16" t="s">
        <v>494</v>
      </c>
      <c r="U70" s="16" t="s">
        <v>494</v>
      </c>
      <c r="V70" s="16" t="s">
        <v>494</v>
      </c>
      <c r="W70" s="12">
        <v>2</v>
      </c>
    </row>
    <row r="71" spans="1:23" x14ac:dyDescent="0.25">
      <c r="A71" s="13" t="s">
        <v>405</v>
      </c>
      <c r="B71" s="12" t="s">
        <v>324</v>
      </c>
      <c r="C71" s="12" t="s">
        <v>335</v>
      </c>
      <c r="D71" s="12" t="s">
        <v>333</v>
      </c>
      <c r="E71" s="16" t="s">
        <v>494</v>
      </c>
      <c r="F71" s="16" t="s">
        <v>494</v>
      </c>
      <c r="G71" s="16" t="s">
        <v>494</v>
      </c>
      <c r="H71" s="16" t="s">
        <v>494</v>
      </c>
      <c r="I71" s="16" t="s">
        <v>494</v>
      </c>
      <c r="J71" s="16" t="s">
        <v>495</v>
      </c>
      <c r="K71" s="16" t="s">
        <v>494</v>
      </c>
      <c r="L71" s="16" t="s">
        <v>494</v>
      </c>
      <c r="M71" s="16" t="s">
        <v>494</v>
      </c>
      <c r="N71" s="16" t="s">
        <v>494</v>
      </c>
      <c r="O71" s="16" t="s">
        <v>494</v>
      </c>
      <c r="P71" s="16" t="s">
        <v>494</v>
      </c>
      <c r="Q71" s="16" t="s">
        <v>494</v>
      </c>
      <c r="R71" s="16" t="s">
        <v>494</v>
      </c>
      <c r="S71" s="16" t="s">
        <v>494</v>
      </c>
      <c r="T71" s="16" t="s">
        <v>494</v>
      </c>
      <c r="U71" s="16" t="s">
        <v>494</v>
      </c>
      <c r="V71" s="16" t="s">
        <v>494</v>
      </c>
      <c r="W71" s="12">
        <v>1</v>
      </c>
    </row>
    <row r="72" spans="1:23" x14ac:dyDescent="0.25">
      <c r="A72" s="13" t="s">
        <v>406</v>
      </c>
      <c r="B72" s="12" t="s">
        <v>324</v>
      </c>
      <c r="C72" s="12" t="s">
        <v>335</v>
      </c>
      <c r="D72" s="12" t="s">
        <v>333</v>
      </c>
      <c r="E72" s="16" t="s">
        <v>495</v>
      </c>
      <c r="F72" s="16" t="s">
        <v>494</v>
      </c>
      <c r="G72" s="16" t="s">
        <v>494</v>
      </c>
      <c r="H72" s="16" t="s">
        <v>494</v>
      </c>
      <c r="I72" s="16" t="s">
        <v>494</v>
      </c>
      <c r="J72" s="16" t="s">
        <v>494</v>
      </c>
      <c r="K72" s="16" t="s">
        <v>494</v>
      </c>
      <c r="L72" s="16" t="s">
        <v>494</v>
      </c>
      <c r="M72" s="16" t="s">
        <v>494</v>
      </c>
      <c r="N72" s="16" t="s">
        <v>494</v>
      </c>
      <c r="O72" s="16" t="s">
        <v>494</v>
      </c>
      <c r="P72" s="16" t="s">
        <v>494</v>
      </c>
      <c r="Q72" s="16" t="s">
        <v>494</v>
      </c>
      <c r="R72" s="16" t="s">
        <v>494</v>
      </c>
      <c r="S72" s="16" t="s">
        <v>494</v>
      </c>
      <c r="T72" s="16" t="s">
        <v>494</v>
      </c>
      <c r="U72" s="16" t="s">
        <v>494</v>
      </c>
      <c r="V72" s="16" t="s">
        <v>494</v>
      </c>
      <c r="W72" s="12">
        <v>1</v>
      </c>
    </row>
    <row r="73" spans="1:23" x14ac:dyDescent="0.25">
      <c r="A73" s="13" t="s">
        <v>420</v>
      </c>
      <c r="B73" s="12" t="s">
        <v>324</v>
      </c>
      <c r="C73" s="12" t="s">
        <v>335</v>
      </c>
      <c r="D73" s="12" t="s">
        <v>333</v>
      </c>
      <c r="E73" s="16" t="s">
        <v>494</v>
      </c>
      <c r="F73" s="16" t="s">
        <v>494</v>
      </c>
      <c r="G73" s="16" t="s">
        <v>494</v>
      </c>
      <c r="H73" s="16" t="s">
        <v>494</v>
      </c>
      <c r="I73" s="16" t="s">
        <v>494</v>
      </c>
      <c r="J73" s="16" t="s">
        <v>494</v>
      </c>
      <c r="K73" s="16" t="s">
        <v>494</v>
      </c>
      <c r="L73" s="16" t="s">
        <v>494</v>
      </c>
      <c r="M73" s="16" t="s">
        <v>494</v>
      </c>
      <c r="N73" s="16" t="s">
        <v>494</v>
      </c>
      <c r="O73" s="16" t="s">
        <v>494</v>
      </c>
      <c r="P73" s="16" t="s">
        <v>494</v>
      </c>
      <c r="Q73" s="16" t="s">
        <v>494</v>
      </c>
      <c r="R73" s="16" t="s">
        <v>494</v>
      </c>
      <c r="S73" s="16" t="s">
        <v>494</v>
      </c>
      <c r="T73" s="16" t="s">
        <v>494</v>
      </c>
      <c r="U73" s="16" t="s">
        <v>494</v>
      </c>
      <c r="V73" s="16" t="s">
        <v>495</v>
      </c>
      <c r="W73" s="12">
        <v>1</v>
      </c>
    </row>
    <row r="74" spans="1:23" ht="25.5" x14ac:dyDescent="0.25">
      <c r="A74" s="13" t="s">
        <v>451</v>
      </c>
      <c r="B74" s="12" t="s">
        <v>324</v>
      </c>
      <c r="C74" s="12" t="s">
        <v>335</v>
      </c>
      <c r="D74" s="12" t="s">
        <v>333</v>
      </c>
      <c r="E74" s="16" t="s">
        <v>495</v>
      </c>
      <c r="F74" s="16" t="s">
        <v>494</v>
      </c>
      <c r="G74" s="16" t="s">
        <v>494</v>
      </c>
      <c r="H74" s="16" t="s">
        <v>494</v>
      </c>
      <c r="I74" s="16" t="s">
        <v>494</v>
      </c>
      <c r="J74" s="16" t="s">
        <v>494</v>
      </c>
      <c r="K74" s="16" t="s">
        <v>494</v>
      </c>
      <c r="L74" s="16" t="s">
        <v>494</v>
      </c>
      <c r="M74" s="16" t="s">
        <v>494</v>
      </c>
      <c r="N74" s="16" t="s">
        <v>494</v>
      </c>
      <c r="O74" s="16" t="s">
        <v>494</v>
      </c>
      <c r="P74" s="16" t="s">
        <v>494</v>
      </c>
      <c r="Q74" s="16" t="s">
        <v>494</v>
      </c>
      <c r="R74" s="16" t="s">
        <v>494</v>
      </c>
      <c r="S74" s="16" t="s">
        <v>494</v>
      </c>
      <c r="T74" s="16" t="s">
        <v>494</v>
      </c>
      <c r="U74" s="16" t="s">
        <v>494</v>
      </c>
      <c r="V74" s="16" t="s">
        <v>494</v>
      </c>
      <c r="W74" s="12">
        <v>1</v>
      </c>
    </row>
    <row r="75" spans="1:23" x14ac:dyDescent="0.25">
      <c r="A75" s="13" t="s">
        <v>478</v>
      </c>
      <c r="B75" s="12" t="s">
        <v>324</v>
      </c>
      <c r="C75" s="12" t="s">
        <v>335</v>
      </c>
      <c r="D75" s="12" t="s">
        <v>333</v>
      </c>
      <c r="E75" s="16" t="s">
        <v>494</v>
      </c>
      <c r="F75" s="16" t="s">
        <v>494</v>
      </c>
      <c r="G75" s="16" t="s">
        <v>494</v>
      </c>
      <c r="H75" s="16" t="s">
        <v>494</v>
      </c>
      <c r="I75" s="16" t="s">
        <v>494</v>
      </c>
      <c r="J75" s="16" t="s">
        <v>494</v>
      </c>
      <c r="K75" s="16" t="s">
        <v>494</v>
      </c>
      <c r="L75" s="16" t="s">
        <v>494</v>
      </c>
      <c r="M75" s="16" t="s">
        <v>494</v>
      </c>
      <c r="N75" s="16" t="s">
        <v>495</v>
      </c>
      <c r="O75" s="16" t="s">
        <v>495</v>
      </c>
      <c r="P75" s="16" t="s">
        <v>494</v>
      </c>
      <c r="Q75" s="16" t="s">
        <v>494</v>
      </c>
      <c r="R75" s="16" t="s">
        <v>495</v>
      </c>
      <c r="S75" s="16" t="s">
        <v>494</v>
      </c>
      <c r="T75" s="16" t="s">
        <v>494</v>
      </c>
      <c r="U75" s="16" t="s">
        <v>494</v>
      </c>
      <c r="V75" s="16" t="s">
        <v>494</v>
      </c>
      <c r="W75" s="12">
        <v>3</v>
      </c>
    </row>
    <row r="76" spans="1:23" ht="25.5" x14ac:dyDescent="0.25">
      <c r="A76" s="13" t="s">
        <v>482</v>
      </c>
      <c r="B76" s="12" t="s">
        <v>324</v>
      </c>
      <c r="C76" s="12" t="s">
        <v>335</v>
      </c>
      <c r="D76" s="12" t="s">
        <v>333</v>
      </c>
      <c r="E76" s="16" t="s">
        <v>494</v>
      </c>
      <c r="F76" s="16" t="s">
        <v>494</v>
      </c>
      <c r="G76" s="16" t="s">
        <v>494</v>
      </c>
      <c r="H76" s="16" t="s">
        <v>494</v>
      </c>
      <c r="I76" s="16" t="s">
        <v>494</v>
      </c>
      <c r="J76" s="16" t="s">
        <v>494</v>
      </c>
      <c r="K76" s="16" t="s">
        <v>494</v>
      </c>
      <c r="L76" s="16" t="s">
        <v>494</v>
      </c>
      <c r="M76" s="16" t="s">
        <v>495</v>
      </c>
      <c r="N76" s="16" t="s">
        <v>494</v>
      </c>
      <c r="O76" s="16" t="s">
        <v>494</v>
      </c>
      <c r="P76" s="16" t="s">
        <v>494</v>
      </c>
      <c r="Q76" s="16" t="s">
        <v>494</v>
      </c>
      <c r="R76" s="16" t="s">
        <v>494</v>
      </c>
      <c r="S76" s="16" t="s">
        <v>494</v>
      </c>
      <c r="T76" s="16" t="s">
        <v>494</v>
      </c>
      <c r="U76" s="16" t="s">
        <v>494</v>
      </c>
      <c r="V76" s="16" t="s">
        <v>494</v>
      </c>
      <c r="W76" s="12">
        <v>1</v>
      </c>
    </row>
    <row r="77" spans="1:23" ht="25.5" x14ac:dyDescent="0.25">
      <c r="A77" s="13" t="s">
        <v>345</v>
      </c>
      <c r="B77" s="12" t="s">
        <v>324</v>
      </c>
      <c r="C77" s="12" t="s">
        <v>340</v>
      </c>
      <c r="D77" s="12" t="s">
        <v>333</v>
      </c>
      <c r="E77" s="16" t="s">
        <v>494</v>
      </c>
      <c r="F77" s="16" t="s">
        <v>494</v>
      </c>
      <c r="G77" s="16" t="s">
        <v>494</v>
      </c>
      <c r="H77" s="16" t="s">
        <v>494</v>
      </c>
      <c r="I77" s="16" t="s">
        <v>494</v>
      </c>
      <c r="J77" s="16" t="s">
        <v>494</v>
      </c>
      <c r="K77" s="16" t="s">
        <v>494</v>
      </c>
      <c r="L77" s="16" t="s">
        <v>494</v>
      </c>
      <c r="M77" s="16" t="s">
        <v>494</v>
      </c>
      <c r="N77" s="16" t="s">
        <v>494</v>
      </c>
      <c r="O77" s="16" t="s">
        <v>494</v>
      </c>
      <c r="P77" s="16" t="s">
        <v>494</v>
      </c>
      <c r="Q77" s="16" t="s">
        <v>494</v>
      </c>
      <c r="R77" s="16" t="s">
        <v>495</v>
      </c>
      <c r="S77" s="16" t="s">
        <v>494</v>
      </c>
      <c r="T77" s="16" t="s">
        <v>494</v>
      </c>
      <c r="U77" s="16" t="s">
        <v>495</v>
      </c>
      <c r="V77" s="16" t="s">
        <v>494</v>
      </c>
      <c r="W77" s="12">
        <v>2</v>
      </c>
    </row>
    <row r="78" spans="1:23" x14ac:dyDescent="0.25">
      <c r="A78" s="13" t="s">
        <v>365</v>
      </c>
      <c r="B78" s="12" t="s">
        <v>324</v>
      </c>
      <c r="C78" s="12" t="s">
        <v>340</v>
      </c>
      <c r="D78" s="12" t="s">
        <v>333</v>
      </c>
      <c r="E78" s="16" t="s">
        <v>494</v>
      </c>
      <c r="F78" s="16" t="s">
        <v>494</v>
      </c>
      <c r="G78" s="16" t="s">
        <v>494</v>
      </c>
      <c r="H78" s="16" t="s">
        <v>495</v>
      </c>
      <c r="I78" s="16" t="s">
        <v>494</v>
      </c>
      <c r="J78" s="16" t="s">
        <v>494</v>
      </c>
      <c r="K78" s="16" t="s">
        <v>494</v>
      </c>
      <c r="L78" s="16" t="s">
        <v>494</v>
      </c>
      <c r="M78" s="16" t="s">
        <v>494</v>
      </c>
      <c r="N78" s="16" t="s">
        <v>494</v>
      </c>
      <c r="O78" s="16" t="s">
        <v>494</v>
      </c>
      <c r="P78" s="16" t="s">
        <v>494</v>
      </c>
      <c r="Q78" s="16" t="s">
        <v>494</v>
      </c>
      <c r="R78" s="16" t="s">
        <v>494</v>
      </c>
      <c r="S78" s="16" t="s">
        <v>494</v>
      </c>
      <c r="T78" s="16" t="s">
        <v>494</v>
      </c>
      <c r="U78" s="16" t="s">
        <v>494</v>
      </c>
      <c r="V78" s="16" t="s">
        <v>494</v>
      </c>
      <c r="W78" s="12">
        <v>1</v>
      </c>
    </row>
    <row r="79" spans="1:23" x14ac:dyDescent="0.25">
      <c r="A79" s="13" t="s">
        <v>380</v>
      </c>
      <c r="B79" s="12" t="s">
        <v>324</v>
      </c>
      <c r="C79" s="12" t="s">
        <v>340</v>
      </c>
      <c r="D79" s="12" t="s">
        <v>333</v>
      </c>
      <c r="E79" s="16" t="s">
        <v>494</v>
      </c>
      <c r="F79" s="16" t="s">
        <v>494</v>
      </c>
      <c r="G79" s="16" t="s">
        <v>494</v>
      </c>
      <c r="H79" s="16" t="s">
        <v>494</v>
      </c>
      <c r="I79" s="16" t="s">
        <v>494</v>
      </c>
      <c r="J79" s="16" t="s">
        <v>494</v>
      </c>
      <c r="K79" s="16" t="s">
        <v>494</v>
      </c>
      <c r="L79" s="16" t="s">
        <v>494</v>
      </c>
      <c r="M79" s="16" t="s">
        <v>494</v>
      </c>
      <c r="N79" s="16" t="s">
        <v>494</v>
      </c>
      <c r="O79" s="16" t="s">
        <v>494</v>
      </c>
      <c r="P79" s="16" t="s">
        <v>494</v>
      </c>
      <c r="Q79" s="16" t="s">
        <v>495</v>
      </c>
      <c r="R79" s="16" t="s">
        <v>494</v>
      </c>
      <c r="S79" s="16" t="s">
        <v>494</v>
      </c>
      <c r="T79" s="16" t="s">
        <v>494</v>
      </c>
      <c r="U79" s="16" t="s">
        <v>495</v>
      </c>
      <c r="V79" s="16" t="s">
        <v>494</v>
      </c>
      <c r="W79" s="12">
        <v>1</v>
      </c>
    </row>
    <row r="80" spans="1:23" x14ac:dyDescent="0.25">
      <c r="A80" s="13" t="s">
        <v>384</v>
      </c>
      <c r="B80" s="12" t="s">
        <v>324</v>
      </c>
      <c r="C80" s="12" t="s">
        <v>340</v>
      </c>
      <c r="D80" s="12" t="s">
        <v>333</v>
      </c>
      <c r="E80" s="16" t="s">
        <v>494</v>
      </c>
      <c r="F80" s="16" t="s">
        <v>494</v>
      </c>
      <c r="G80" s="16" t="s">
        <v>495</v>
      </c>
      <c r="H80" s="16" t="s">
        <v>494</v>
      </c>
      <c r="I80" s="16" t="s">
        <v>495</v>
      </c>
      <c r="J80" s="16" t="s">
        <v>495</v>
      </c>
      <c r="K80" s="16" t="s">
        <v>495</v>
      </c>
      <c r="L80" s="16" t="s">
        <v>494</v>
      </c>
      <c r="M80" s="16" t="s">
        <v>494</v>
      </c>
      <c r="N80" s="16" t="s">
        <v>494</v>
      </c>
      <c r="O80" s="16" t="s">
        <v>494</v>
      </c>
      <c r="P80" s="16" t="s">
        <v>494</v>
      </c>
      <c r="Q80" s="16" t="s">
        <v>494</v>
      </c>
      <c r="R80" s="16" t="s">
        <v>495</v>
      </c>
      <c r="S80" s="16" t="s">
        <v>495</v>
      </c>
      <c r="T80" s="16" t="s">
        <v>494</v>
      </c>
      <c r="U80" s="16" t="s">
        <v>494</v>
      </c>
      <c r="V80" s="16" t="s">
        <v>494</v>
      </c>
      <c r="W80" s="12">
        <v>6</v>
      </c>
    </row>
    <row r="81" spans="1:23" x14ac:dyDescent="0.25">
      <c r="A81" s="13" t="s">
        <v>385</v>
      </c>
      <c r="B81" s="12" t="s">
        <v>324</v>
      </c>
      <c r="C81" s="12" t="s">
        <v>340</v>
      </c>
      <c r="D81" s="12" t="s">
        <v>333</v>
      </c>
      <c r="E81" s="16" t="s">
        <v>494</v>
      </c>
      <c r="F81" s="16" t="s">
        <v>494</v>
      </c>
      <c r="G81" s="16" t="s">
        <v>494</v>
      </c>
      <c r="H81" s="16" t="s">
        <v>494</v>
      </c>
      <c r="I81" s="16" t="s">
        <v>495</v>
      </c>
      <c r="J81" s="16" t="s">
        <v>495</v>
      </c>
      <c r="K81" s="16" t="s">
        <v>494</v>
      </c>
      <c r="L81" s="16" t="s">
        <v>495</v>
      </c>
      <c r="M81" s="16" t="s">
        <v>494</v>
      </c>
      <c r="N81" s="16" t="s">
        <v>494</v>
      </c>
      <c r="O81" s="16" t="s">
        <v>495</v>
      </c>
      <c r="P81" s="16" t="s">
        <v>495</v>
      </c>
      <c r="Q81" s="16" t="s">
        <v>495</v>
      </c>
      <c r="R81" s="16" t="s">
        <v>495</v>
      </c>
      <c r="S81" s="16" t="s">
        <v>495</v>
      </c>
      <c r="T81" s="16" t="s">
        <v>494</v>
      </c>
      <c r="U81" s="16" t="s">
        <v>495</v>
      </c>
      <c r="V81" s="16" t="s">
        <v>494</v>
      </c>
      <c r="W81" s="12">
        <v>9</v>
      </c>
    </row>
    <row r="82" spans="1:23" x14ac:dyDescent="0.25">
      <c r="A82" s="13" t="s">
        <v>397</v>
      </c>
      <c r="B82" s="12" t="s">
        <v>324</v>
      </c>
      <c r="C82" s="12" t="s">
        <v>340</v>
      </c>
      <c r="D82" s="12" t="s">
        <v>333</v>
      </c>
      <c r="E82" s="16" t="s">
        <v>495</v>
      </c>
      <c r="F82" s="16" t="s">
        <v>494</v>
      </c>
      <c r="G82" s="16" t="s">
        <v>494</v>
      </c>
      <c r="H82" s="16" t="s">
        <v>494</v>
      </c>
      <c r="I82" s="16" t="s">
        <v>494</v>
      </c>
      <c r="J82" s="16" t="s">
        <v>494</v>
      </c>
      <c r="K82" s="16" t="s">
        <v>494</v>
      </c>
      <c r="L82" s="16" t="s">
        <v>494</v>
      </c>
      <c r="M82" s="16" t="s">
        <v>494</v>
      </c>
      <c r="N82" s="16" t="s">
        <v>494</v>
      </c>
      <c r="O82" s="16" t="s">
        <v>494</v>
      </c>
      <c r="P82" s="16" t="s">
        <v>494</v>
      </c>
      <c r="Q82" s="16" t="s">
        <v>494</v>
      </c>
      <c r="R82" s="16" t="s">
        <v>494</v>
      </c>
      <c r="S82" s="16" t="s">
        <v>494</v>
      </c>
      <c r="T82" s="16" t="s">
        <v>494</v>
      </c>
      <c r="U82" s="16" t="s">
        <v>494</v>
      </c>
      <c r="V82" s="16" t="s">
        <v>494</v>
      </c>
      <c r="W82" s="12">
        <v>1</v>
      </c>
    </row>
    <row r="83" spans="1:23" x14ac:dyDescent="0.25">
      <c r="A83" s="13" t="s">
        <v>404</v>
      </c>
      <c r="B83" s="12" t="s">
        <v>324</v>
      </c>
      <c r="C83" s="12" t="s">
        <v>340</v>
      </c>
      <c r="D83" s="12" t="s">
        <v>333</v>
      </c>
      <c r="E83" s="16" t="s">
        <v>495</v>
      </c>
      <c r="F83" s="16" t="s">
        <v>494</v>
      </c>
      <c r="G83" s="16" t="s">
        <v>494</v>
      </c>
      <c r="H83" s="16" t="s">
        <v>494</v>
      </c>
      <c r="I83" s="16" t="s">
        <v>494</v>
      </c>
      <c r="J83" s="16" t="s">
        <v>494</v>
      </c>
      <c r="K83" s="16" t="s">
        <v>494</v>
      </c>
      <c r="L83" s="16" t="s">
        <v>494</v>
      </c>
      <c r="M83" s="16" t="s">
        <v>494</v>
      </c>
      <c r="N83" s="16" t="s">
        <v>494</v>
      </c>
      <c r="O83" s="16" t="s">
        <v>494</v>
      </c>
      <c r="P83" s="16" t="s">
        <v>494</v>
      </c>
      <c r="Q83" s="16" t="s">
        <v>494</v>
      </c>
      <c r="R83" s="16" t="s">
        <v>494</v>
      </c>
      <c r="S83" s="16" t="s">
        <v>494</v>
      </c>
      <c r="T83" s="16" t="s">
        <v>494</v>
      </c>
      <c r="U83" s="16" t="s">
        <v>494</v>
      </c>
      <c r="V83" s="16" t="s">
        <v>494</v>
      </c>
      <c r="W83" s="12">
        <v>1</v>
      </c>
    </row>
    <row r="84" spans="1:23" x14ac:dyDescent="0.25">
      <c r="A84" s="13" t="s">
        <v>409</v>
      </c>
      <c r="B84" s="12" t="s">
        <v>324</v>
      </c>
      <c r="C84" s="12" t="s">
        <v>340</v>
      </c>
      <c r="D84" s="12" t="s">
        <v>333</v>
      </c>
      <c r="E84" s="16" t="s">
        <v>494</v>
      </c>
      <c r="F84" s="16" t="s">
        <v>494</v>
      </c>
      <c r="G84" s="16" t="s">
        <v>494</v>
      </c>
      <c r="H84" s="16" t="s">
        <v>494</v>
      </c>
      <c r="I84" s="16" t="s">
        <v>494</v>
      </c>
      <c r="J84" s="16" t="s">
        <v>494</v>
      </c>
      <c r="K84" s="16" t="s">
        <v>494</v>
      </c>
      <c r="L84" s="16" t="s">
        <v>494</v>
      </c>
      <c r="M84" s="16" t="s">
        <v>494</v>
      </c>
      <c r="N84" s="16" t="s">
        <v>494</v>
      </c>
      <c r="O84" s="16" t="s">
        <v>494</v>
      </c>
      <c r="P84" s="16" t="s">
        <v>494</v>
      </c>
      <c r="Q84" s="16" t="s">
        <v>495</v>
      </c>
      <c r="R84" s="16" t="s">
        <v>494</v>
      </c>
      <c r="S84" s="16" t="s">
        <v>494</v>
      </c>
      <c r="T84" s="16" t="s">
        <v>494</v>
      </c>
      <c r="U84" s="16" t="s">
        <v>494</v>
      </c>
      <c r="V84" s="16" t="s">
        <v>494</v>
      </c>
      <c r="W84" s="12">
        <v>1</v>
      </c>
    </row>
    <row r="85" spans="1:23" x14ac:dyDescent="0.25">
      <c r="A85" s="13" t="s">
        <v>418</v>
      </c>
      <c r="B85" s="12" t="s">
        <v>324</v>
      </c>
      <c r="C85" s="12" t="s">
        <v>340</v>
      </c>
      <c r="D85" s="12" t="s">
        <v>333</v>
      </c>
      <c r="E85" s="16" t="s">
        <v>494</v>
      </c>
      <c r="F85" s="16" t="s">
        <v>494</v>
      </c>
      <c r="G85" s="16" t="s">
        <v>495</v>
      </c>
      <c r="H85" s="16" t="s">
        <v>494</v>
      </c>
      <c r="I85" s="16" t="s">
        <v>495</v>
      </c>
      <c r="J85" s="16" t="s">
        <v>494</v>
      </c>
      <c r="K85" s="16" t="s">
        <v>494</v>
      </c>
      <c r="L85" s="16" t="s">
        <v>494</v>
      </c>
      <c r="M85" s="16" t="s">
        <v>494</v>
      </c>
      <c r="N85" s="16" t="s">
        <v>494</v>
      </c>
      <c r="O85" s="16" t="s">
        <v>494</v>
      </c>
      <c r="P85" s="16" t="s">
        <v>494</v>
      </c>
      <c r="Q85" s="16" t="s">
        <v>494</v>
      </c>
      <c r="R85" s="16" t="s">
        <v>494</v>
      </c>
      <c r="S85" s="16" t="s">
        <v>494</v>
      </c>
      <c r="T85" s="16" t="s">
        <v>494</v>
      </c>
      <c r="U85" s="16" t="s">
        <v>495</v>
      </c>
      <c r="V85" s="16" t="s">
        <v>494</v>
      </c>
      <c r="W85" s="12">
        <v>3</v>
      </c>
    </row>
    <row r="86" spans="1:23" x14ac:dyDescent="0.25">
      <c r="A86" s="13" t="s">
        <v>421</v>
      </c>
      <c r="B86" s="12" t="s">
        <v>324</v>
      </c>
      <c r="C86" s="12" t="s">
        <v>340</v>
      </c>
      <c r="D86" s="12" t="s">
        <v>333</v>
      </c>
      <c r="E86" s="16" t="s">
        <v>495</v>
      </c>
      <c r="F86" s="16" t="s">
        <v>494</v>
      </c>
      <c r="G86" s="16" t="s">
        <v>495</v>
      </c>
      <c r="H86" s="16" t="s">
        <v>494</v>
      </c>
      <c r="I86" s="16" t="s">
        <v>495</v>
      </c>
      <c r="J86" s="16" t="s">
        <v>494</v>
      </c>
      <c r="K86" s="16" t="s">
        <v>495</v>
      </c>
      <c r="L86" s="16" t="s">
        <v>495</v>
      </c>
      <c r="M86" s="16" t="s">
        <v>495</v>
      </c>
      <c r="N86" s="16" t="s">
        <v>494</v>
      </c>
      <c r="O86" s="16" t="s">
        <v>494</v>
      </c>
      <c r="P86" s="16" t="s">
        <v>494</v>
      </c>
      <c r="Q86" s="16" t="s">
        <v>494</v>
      </c>
      <c r="R86" s="16" t="s">
        <v>494</v>
      </c>
      <c r="S86" s="16" t="s">
        <v>494</v>
      </c>
      <c r="T86" s="16" t="s">
        <v>494</v>
      </c>
      <c r="U86" s="16" t="s">
        <v>494</v>
      </c>
      <c r="V86" s="16" t="s">
        <v>494</v>
      </c>
      <c r="W86" s="12">
        <v>6</v>
      </c>
    </row>
    <row r="87" spans="1:23" ht="25.5" x14ac:dyDescent="0.25">
      <c r="A87" s="13" t="s">
        <v>424</v>
      </c>
      <c r="B87" s="12" t="s">
        <v>324</v>
      </c>
      <c r="C87" s="12" t="s">
        <v>340</v>
      </c>
      <c r="D87" s="12" t="s">
        <v>333</v>
      </c>
      <c r="E87" s="16" t="s">
        <v>494</v>
      </c>
      <c r="F87" s="16" t="s">
        <v>494</v>
      </c>
      <c r="G87" s="16" t="s">
        <v>494</v>
      </c>
      <c r="H87" s="16" t="s">
        <v>494</v>
      </c>
      <c r="I87" s="16" t="s">
        <v>494</v>
      </c>
      <c r="J87" s="16" t="s">
        <v>494</v>
      </c>
      <c r="K87" s="16" t="s">
        <v>494</v>
      </c>
      <c r="L87" s="16" t="s">
        <v>494</v>
      </c>
      <c r="M87" s="16" t="s">
        <v>494</v>
      </c>
      <c r="N87" s="16" t="s">
        <v>494</v>
      </c>
      <c r="O87" s="16" t="s">
        <v>495</v>
      </c>
      <c r="P87" s="16" t="s">
        <v>494</v>
      </c>
      <c r="Q87" s="16" t="s">
        <v>494</v>
      </c>
      <c r="R87" s="16" t="s">
        <v>494</v>
      </c>
      <c r="S87" s="16" t="s">
        <v>494</v>
      </c>
      <c r="T87" s="16" t="s">
        <v>494</v>
      </c>
      <c r="U87" s="16" t="s">
        <v>494</v>
      </c>
      <c r="V87" s="16" t="s">
        <v>494</v>
      </c>
      <c r="W87" s="12">
        <v>1</v>
      </c>
    </row>
    <row r="88" spans="1:23" x14ac:dyDescent="0.25">
      <c r="A88" s="13" t="s">
        <v>450</v>
      </c>
      <c r="B88" s="12" t="s">
        <v>324</v>
      </c>
      <c r="C88" s="12" t="s">
        <v>340</v>
      </c>
      <c r="D88" s="12" t="s">
        <v>333</v>
      </c>
      <c r="E88" s="16" t="s">
        <v>494</v>
      </c>
      <c r="F88" s="16" t="s">
        <v>494</v>
      </c>
      <c r="G88" s="16" t="s">
        <v>494</v>
      </c>
      <c r="H88" s="16" t="s">
        <v>494</v>
      </c>
      <c r="I88" s="16" t="s">
        <v>494</v>
      </c>
      <c r="J88" s="16" t="s">
        <v>494</v>
      </c>
      <c r="K88" s="16" t="s">
        <v>494</v>
      </c>
      <c r="L88" s="16" t="s">
        <v>494</v>
      </c>
      <c r="M88" s="16" t="s">
        <v>495</v>
      </c>
      <c r="N88" s="16" t="s">
        <v>494</v>
      </c>
      <c r="O88" s="16" t="s">
        <v>494</v>
      </c>
      <c r="P88" s="16" t="s">
        <v>494</v>
      </c>
      <c r="Q88" s="16" t="s">
        <v>494</v>
      </c>
      <c r="R88" s="16" t="s">
        <v>494</v>
      </c>
      <c r="S88" s="16" t="s">
        <v>494</v>
      </c>
      <c r="T88" s="16" t="s">
        <v>494</v>
      </c>
      <c r="U88" s="16" t="s">
        <v>494</v>
      </c>
      <c r="V88" s="16" t="s">
        <v>494</v>
      </c>
      <c r="W88" s="12">
        <v>1</v>
      </c>
    </row>
    <row r="89" spans="1:23" ht="38.25" x14ac:dyDescent="0.25">
      <c r="A89" s="13" t="s">
        <v>469</v>
      </c>
      <c r="B89" s="12" t="s">
        <v>324</v>
      </c>
      <c r="C89" s="12" t="s">
        <v>340</v>
      </c>
      <c r="D89" s="12" t="s">
        <v>333</v>
      </c>
      <c r="E89" s="16" t="s">
        <v>494</v>
      </c>
      <c r="F89" s="16" t="s">
        <v>494</v>
      </c>
      <c r="G89" s="16" t="s">
        <v>494</v>
      </c>
      <c r="H89" s="16" t="s">
        <v>494</v>
      </c>
      <c r="I89" s="16" t="s">
        <v>494</v>
      </c>
      <c r="J89" s="16" t="s">
        <v>494</v>
      </c>
      <c r="K89" s="16" t="s">
        <v>494</v>
      </c>
      <c r="L89" s="16" t="s">
        <v>494</v>
      </c>
      <c r="M89" s="16" t="s">
        <v>494</v>
      </c>
      <c r="N89" s="16" t="s">
        <v>494</v>
      </c>
      <c r="O89" s="16" t="s">
        <v>494</v>
      </c>
      <c r="P89" s="16" t="s">
        <v>495</v>
      </c>
      <c r="Q89" s="16" t="s">
        <v>494</v>
      </c>
      <c r="R89" s="16" t="s">
        <v>494</v>
      </c>
      <c r="S89" s="16" t="s">
        <v>494</v>
      </c>
      <c r="T89" s="16" t="s">
        <v>494</v>
      </c>
      <c r="U89" s="16" t="s">
        <v>494</v>
      </c>
      <c r="V89" s="16" t="s">
        <v>494</v>
      </c>
      <c r="W89" s="12">
        <v>1</v>
      </c>
    </row>
    <row r="90" spans="1:23" x14ac:dyDescent="0.25">
      <c r="A90" s="13" t="s">
        <v>470</v>
      </c>
      <c r="B90" s="12" t="s">
        <v>324</v>
      </c>
      <c r="C90" s="12" t="s">
        <v>340</v>
      </c>
      <c r="D90" s="12" t="s">
        <v>333</v>
      </c>
      <c r="E90" s="16" t="s">
        <v>495</v>
      </c>
      <c r="F90" s="16" t="s">
        <v>494</v>
      </c>
      <c r="G90" s="16" t="s">
        <v>494</v>
      </c>
      <c r="H90" s="16" t="s">
        <v>494</v>
      </c>
      <c r="I90" s="16" t="s">
        <v>494</v>
      </c>
      <c r="J90" s="16" t="s">
        <v>494</v>
      </c>
      <c r="K90" s="16" t="s">
        <v>494</v>
      </c>
      <c r="L90" s="16" t="s">
        <v>494</v>
      </c>
      <c r="M90" s="16" t="s">
        <v>494</v>
      </c>
      <c r="N90" s="16" t="s">
        <v>494</v>
      </c>
      <c r="O90" s="16" t="s">
        <v>494</v>
      </c>
      <c r="P90" s="16" t="s">
        <v>494</v>
      </c>
      <c r="Q90" s="16" t="s">
        <v>494</v>
      </c>
      <c r="R90" s="16" t="s">
        <v>494</v>
      </c>
      <c r="S90" s="16" t="s">
        <v>494</v>
      </c>
      <c r="T90" s="16" t="s">
        <v>494</v>
      </c>
      <c r="U90" s="16" t="s">
        <v>494</v>
      </c>
      <c r="V90" s="16" t="s">
        <v>494</v>
      </c>
      <c r="W90" s="12">
        <v>1</v>
      </c>
    </row>
    <row r="91" spans="1:23" x14ac:dyDescent="0.25">
      <c r="A91" s="13" t="s">
        <v>484</v>
      </c>
      <c r="B91" s="12" t="s">
        <v>324</v>
      </c>
      <c r="C91" s="12" t="s">
        <v>340</v>
      </c>
      <c r="D91" s="12" t="s">
        <v>333</v>
      </c>
      <c r="E91" s="16" t="s">
        <v>494</v>
      </c>
      <c r="F91" s="16" t="s">
        <v>494</v>
      </c>
      <c r="G91" s="16" t="s">
        <v>494</v>
      </c>
      <c r="H91" s="16" t="s">
        <v>494</v>
      </c>
      <c r="I91" s="16" t="s">
        <v>494</v>
      </c>
      <c r="J91" s="16" t="s">
        <v>494</v>
      </c>
      <c r="K91" s="16" t="s">
        <v>494</v>
      </c>
      <c r="L91" s="16" t="s">
        <v>495</v>
      </c>
      <c r="M91" s="16" t="s">
        <v>494</v>
      </c>
      <c r="N91" s="16" t="s">
        <v>494</v>
      </c>
      <c r="O91" s="16" t="s">
        <v>494</v>
      </c>
      <c r="P91" s="16" t="s">
        <v>494</v>
      </c>
      <c r="Q91" s="16" t="s">
        <v>495</v>
      </c>
      <c r="R91" s="16" t="s">
        <v>494</v>
      </c>
      <c r="S91" s="16" t="s">
        <v>494</v>
      </c>
      <c r="T91" s="16" t="s">
        <v>494</v>
      </c>
      <c r="U91" s="16" t="s">
        <v>495</v>
      </c>
      <c r="V91" s="16" t="s">
        <v>494</v>
      </c>
      <c r="W91" s="12">
        <v>3</v>
      </c>
    </row>
    <row r="92" spans="1:23" x14ac:dyDescent="0.25">
      <c r="A92" s="13" t="s">
        <v>485</v>
      </c>
      <c r="B92" s="12" t="s">
        <v>324</v>
      </c>
      <c r="C92" s="12" t="s">
        <v>340</v>
      </c>
      <c r="D92" s="12" t="s">
        <v>333</v>
      </c>
      <c r="E92" s="16" t="s">
        <v>495</v>
      </c>
      <c r="F92" s="16" t="s">
        <v>494</v>
      </c>
      <c r="G92" s="16" t="s">
        <v>494</v>
      </c>
      <c r="H92" s="16" t="s">
        <v>494</v>
      </c>
      <c r="I92" s="16" t="s">
        <v>494</v>
      </c>
      <c r="J92" s="16" t="s">
        <v>494</v>
      </c>
      <c r="K92" s="16" t="s">
        <v>494</v>
      </c>
      <c r="L92" s="16" t="s">
        <v>494</v>
      </c>
      <c r="M92" s="16" t="s">
        <v>494</v>
      </c>
      <c r="N92" s="16" t="s">
        <v>494</v>
      </c>
      <c r="O92" s="16" t="s">
        <v>494</v>
      </c>
      <c r="P92" s="16" t="s">
        <v>494</v>
      </c>
      <c r="Q92" s="16" t="s">
        <v>494</v>
      </c>
      <c r="R92" s="16" t="s">
        <v>494</v>
      </c>
      <c r="S92" s="16" t="s">
        <v>494</v>
      </c>
      <c r="T92" s="16" t="s">
        <v>494</v>
      </c>
      <c r="U92" s="16" t="s">
        <v>494</v>
      </c>
      <c r="V92" s="16" t="s">
        <v>494</v>
      </c>
      <c r="W92" s="12">
        <v>1</v>
      </c>
    </row>
    <row r="93" spans="1:23" x14ac:dyDescent="0.25">
      <c r="A93" s="13" t="s">
        <v>440</v>
      </c>
      <c r="B93" s="12" t="s">
        <v>324</v>
      </c>
      <c r="C93" s="12" t="s">
        <v>335</v>
      </c>
      <c r="D93" s="12" t="s">
        <v>333</v>
      </c>
      <c r="E93" s="16" t="s">
        <v>494</v>
      </c>
      <c r="F93" s="16" t="s">
        <v>494</v>
      </c>
      <c r="G93" s="16" t="s">
        <v>495</v>
      </c>
      <c r="H93" s="16" t="s">
        <v>494</v>
      </c>
      <c r="I93" s="16" t="s">
        <v>495</v>
      </c>
      <c r="J93" s="16" t="s">
        <v>494</v>
      </c>
      <c r="K93" s="16" t="s">
        <v>494</v>
      </c>
      <c r="L93" s="16" t="s">
        <v>494</v>
      </c>
      <c r="M93" s="16" t="s">
        <v>495</v>
      </c>
      <c r="N93" s="16" t="s">
        <v>494</v>
      </c>
      <c r="O93" s="16" t="s">
        <v>494</v>
      </c>
      <c r="P93" s="16" t="s">
        <v>494</v>
      </c>
      <c r="Q93" s="16" t="s">
        <v>494</v>
      </c>
      <c r="R93" s="16" t="s">
        <v>494</v>
      </c>
      <c r="S93" s="16" t="s">
        <v>494</v>
      </c>
      <c r="T93" s="16" t="s">
        <v>494</v>
      </c>
      <c r="U93" s="16" t="s">
        <v>494</v>
      </c>
      <c r="V93" s="16" t="s">
        <v>494</v>
      </c>
      <c r="W93" s="12">
        <v>3</v>
      </c>
    </row>
    <row r="94" spans="1:23" x14ac:dyDescent="0.25">
      <c r="A94" s="13" t="s">
        <v>371</v>
      </c>
      <c r="B94" s="12" t="s">
        <v>324</v>
      </c>
      <c r="C94" s="12" t="s">
        <v>329</v>
      </c>
      <c r="D94" s="12" t="s">
        <v>333</v>
      </c>
      <c r="E94" s="16" t="s">
        <v>494</v>
      </c>
      <c r="F94" s="16" t="s">
        <v>494</v>
      </c>
      <c r="G94" s="16" t="s">
        <v>494</v>
      </c>
      <c r="H94" s="16" t="s">
        <v>494</v>
      </c>
      <c r="I94" s="16" t="s">
        <v>494</v>
      </c>
      <c r="J94" s="16" t="s">
        <v>494</v>
      </c>
      <c r="K94" s="16" t="s">
        <v>494</v>
      </c>
      <c r="L94" s="16" t="s">
        <v>494</v>
      </c>
      <c r="M94" s="16" t="s">
        <v>494</v>
      </c>
      <c r="N94" s="16" t="s">
        <v>495</v>
      </c>
      <c r="O94" s="16" t="s">
        <v>494</v>
      </c>
      <c r="P94" s="16" t="s">
        <v>494</v>
      </c>
      <c r="Q94" s="16" t="s">
        <v>494</v>
      </c>
      <c r="R94" s="16" t="s">
        <v>494</v>
      </c>
      <c r="S94" s="16" t="s">
        <v>494</v>
      </c>
      <c r="T94" s="16" t="s">
        <v>494</v>
      </c>
      <c r="U94" s="16" t="s">
        <v>494</v>
      </c>
      <c r="V94" s="16" t="s">
        <v>494</v>
      </c>
      <c r="W94" s="12">
        <v>1</v>
      </c>
    </row>
    <row r="95" spans="1:23" x14ac:dyDescent="0.25">
      <c r="A95" s="13" t="s">
        <v>490</v>
      </c>
      <c r="B95" s="12" t="s">
        <v>372</v>
      </c>
      <c r="C95" s="12"/>
      <c r="D95" s="12" t="s">
        <v>333</v>
      </c>
      <c r="E95" s="16" t="s">
        <v>494</v>
      </c>
      <c r="F95" s="16" t="s">
        <v>494</v>
      </c>
      <c r="G95" s="16" t="s">
        <v>494</v>
      </c>
      <c r="H95" s="16" t="s">
        <v>494</v>
      </c>
      <c r="I95" s="16" t="s">
        <v>495</v>
      </c>
      <c r="J95" s="16" t="s">
        <v>495</v>
      </c>
      <c r="K95" s="16" t="s">
        <v>494</v>
      </c>
      <c r="L95" s="16" t="s">
        <v>495</v>
      </c>
      <c r="M95" s="16" t="s">
        <v>495</v>
      </c>
      <c r="N95" s="16" t="s">
        <v>495</v>
      </c>
      <c r="O95" s="16" t="s">
        <v>494</v>
      </c>
      <c r="P95" s="16" t="s">
        <v>495</v>
      </c>
      <c r="Q95" s="16" t="s">
        <v>494</v>
      </c>
      <c r="R95" s="16" t="s">
        <v>495</v>
      </c>
      <c r="S95" s="16" t="s">
        <v>494</v>
      </c>
      <c r="T95" s="16" t="s">
        <v>494</v>
      </c>
      <c r="U95" s="16" t="s">
        <v>494</v>
      </c>
      <c r="V95" s="16" t="s">
        <v>495</v>
      </c>
      <c r="W95" s="12">
        <v>8</v>
      </c>
    </row>
    <row r="96" spans="1:23" x14ac:dyDescent="0.25">
      <c r="A96" s="13" t="s">
        <v>491</v>
      </c>
      <c r="B96" s="12" t="s">
        <v>372</v>
      </c>
      <c r="C96" s="12"/>
      <c r="D96" s="12" t="s">
        <v>333</v>
      </c>
      <c r="E96" s="16" t="s">
        <v>494</v>
      </c>
      <c r="F96" s="16" t="s">
        <v>495</v>
      </c>
      <c r="G96" s="16" t="s">
        <v>494</v>
      </c>
      <c r="H96" s="16" t="s">
        <v>494</v>
      </c>
      <c r="I96" s="16" t="s">
        <v>495</v>
      </c>
      <c r="J96" s="16" t="s">
        <v>494</v>
      </c>
      <c r="K96" s="16" t="s">
        <v>494</v>
      </c>
      <c r="L96" s="16" t="s">
        <v>495</v>
      </c>
      <c r="M96" s="16" t="s">
        <v>494</v>
      </c>
      <c r="N96" s="16" t="s">
        <v>494</v>
      </c>
      <c r="O96" s="16" t="s">
        <v>494</v>
      </c>
      <c r="P96" s="16" t="s">
        <v>494</v>
      </c>
      <c r="Q96" s="16" t="s">
        <v>494</v>
      </c>
      <c r="R96" s="16" t="s">
        <v>494</v>
      </c>
      <c r="S96" s="16" t="s">
        <v>494</v>
      </c>
      <c r="T96" s="16" t="s">
        <v>494</v>
      </c>
      <c r="U96" s="16" t="s">
        <v>494</v>
      </c>
      <c r="V96" s="16" t="s">
        <v>495</v>
      </c>
      <c r="W96" s="12">
        <v>4</v>
      </c>
    </row>
    <row r="97" spans="1:27" x14ac:dyDescent="0.25">
      <c r="A97" s="13" t="s">
        <v>359</v>
      </c>
      <c r="B97" s="12" t="s">
        <v>331</v>
      </c>
      <c r="C97" s="12" t="s">
        <v>325</v>
      </c>
      <c r="D97" s="12" t="s">
        <v>333</v>
      </c>
      <c r="E97" s="16" t="s">
        <v>494</v>
      </c>
      <c r="F97" s="16" t="s">
        <v>495</v>
      </c>
      <c r="G97" s="16" t="s">
        <v>494</v>
      </c>
      <c r="H97" s="16" t="s">
        <v>494</v>
      </c>
      <c r="I97" s="16" t="s">
        <v>494</v>
      </c>
      <c r="J97" s="16" t="s">
        <v>494</v>
      </c>
      <c r="K97" s="16" t="s">
        <v>494</v>
      </c>
      <c r="L97" s="16" t="s">
        <v>494</v>
      </c>
      <c r="M97" s="16" t="s">
        <v>494</v>
      </c>
      <c r="N97" s="16" t="s">
        <v>494</v>
      </c>
      <c r="O97" s="16" t="s">
        <v>494</v>
      </c>
      <c r="P97" s="16" t="s">
        <v>494</v>
      </c>
      <c r="Q97" s="16" t="s">
        <v>494</v>
      </c>
      <c r="R97" s="16" t="s">
        <v>494</v>
      </c>
      <c r="S97" s="16" t="s">
        <v>494</v>
      </c>
      <c r="T97" s="16" t="s">
        <v>494</v>
      </c>
      <c r="U97" s="16" t="s">
        <v>494</v>
      </c>
      <c r="V97" s="16" t="s">
        <v>494</v>
      </c>
      <c r="W97" s="12">
        <v>1</v>
      </c>
    </row>
    <row r="98" spans="1:27" x14ac:dyDescent="0.25">
      <c r="A98" s="13" t="s">
        <v>438</v>
      </c>
      <c r="B98" s="12" t="s">
        <v>331</v>
      </c>
      <c r="C98" s="12" t="s">
        <v>325</v>
      </c>
      <c r="D98" s="12" t="s">
        <v>333</v>
      </c>
      <c r="E98" s="16" t="s">
        <v>494</v>
      </c>
      <c r="F98" s="16" t="s">
        <v>494</v>
      </c>
      <c r="G98" s="16" t="s">
        <v>494</v>
      </c>
      <c r="H98" s="16" t="s">
        <v>494</v>
      </c>
      <c r="I98" s="16" t="s">
        <v>494</v>
      </c>
      <c r="J98" s="16" t="s">
        <v>494</v>
      </c>
      <c r="K98" s="16" t="s">
        <v>494</v>
      </c>
      <c r="L98" s="16" t="s">
        <v>494</v>
      </c>
      <c r="M98" s="16" t="s">
        <v>494</v>
      </c>
      <c r="N98" s="16" t="s">
        <v>494</v>
      </c>
      <c r="O98" s="16" t="s">
        <v>494</v>
      </c>
      <c r="P98" s="16" t="s">
        <v>494</v>
      </c>
      <c r="Q98" s="16" t="s">
        <v>494</v>
      </c>
      <c r="R98" s="16" t="s">
        <v>494</v>
      </c>
      <c r="S98" s="16" t="s">
        <v>494</v>
      </c>
      <c r="T98" s="16" t="s">
        <v>494</v>
      </c>
      <c r="U98" s="16" t="s">
        <v>495</v>
      </c>
      <c r="V98" s="16" t="s">
        <v>494</v>
      </c>
      <c r="W98" s="12">
        <v>1</v>
      </c>
    </row>
    <row r="99" spans="1:27" x14ac:dyDescent="0.25">
      <c r="A99" s="13" t="s">
        <v>439</v>
      </c>
      <c r="B99" s="12" t="s">
        <v>331</v>
      </c>
      <c r="C99" s="12" t="s">
        <v>325</v>
      </c>
      <c r="D99" s="12" t="s">
        <v>333</v>
      </c>
      <c r="E99" s="16" t="s">
        <v>495</v>
      </c>
      <c r="F99" s="16" t="s">
        <v>494</v>
      </c>
      <c r="G99" s="16" t="s">
        <v>494</v>
      </c>
      <c r="H99" s="16" t="s">
        <v>495</v>
      </c>
      <c r="I99" s="16" t="s">
        <v>494</v>
      </c>
      <c r="J99" s="16" t="s">
        <v>494</v>
      </c>
      <c r="K99" s="16" t="s">
        <v>494</v>
      </c>
      <c r="L99" s="16" t="s">
        <v>494</v>
      </c>
      <c r="M99" s="16" t="s">
        <v>494</v>
      </c>
      <c r="N99" s="16" t="s">
        <v>495</v>
      </c>
      <c r="O99" s="16" t="s">
        <v>494</v>
      </c>
      <c r="P99" s="16" t="s">
        <v>494</v>
      </c>
      <c r="Q99" s="16" t="s">
        <v>495</v>
      </c>
      <c r="R99" s="16" t="s">
        <v>494</v>
      </c>
      <c r="S99" s="16" t="s">
        <v>494</v>
      </c>
      <c r="T99" s="16" t="s">
        <v>494</v>
      </c>
      <c r="U99" s="16" t="s">
        <v>494</v>
      </c>
      <c r="V99" s="16" t="s">
        <v>494</v>
      </c>
      <c r="W99" s="12">
        <v>4</v>
      </c>
    </row>
    <row r="100" spans="1:27" x14ac:dyDescent="0.25">
      <c r="A100" s="13" t="s">
        <v>475</v>
      </c>
      <c r="B100" s="12" t="s">
        <v>331</v>
      </c>
      <c r="C100" s="12" t="s">
        <v>325</v>
      </c>
      <c r="D100" s="12" t="s">
        <v>333</v>
      </c>
      <c r="E100" s="16" t="s">
        <v>495</v>
      </c>
      <c r="F100" s="16" t="s">
        <v>494</v>
      </c>
      <c r="G100" s="16" t="s">
        <v>494</v>
      </c>
      <c r="H100" s="16" t="s">
        <v>494</v>
      </c>
      <c r="I100" s="16" t="s">
        <v>494</v>
      </c>
      <c r="J100" s="16" t="s">
        <v>494</v>
      </c>
      <c r="K100" s="16" t="s">
        <v>494</v>
      </c>
      <c r="L100" s="16" t="s">
        <v>494</v>
      </c>
      <c r="M100" s="16" t="s">
        <v>495</v>
      </c>
      <c r="N100" s="16" t="s">
        <v>494</v>
      </c>
      <c r="O100" s="16" t="s">
        <v>494</v>
      </c>
      <c r="P100" s="16" t="s">
        <v>494</v>
      </c>
      <c r="Q100" s="16" t="s">
        <v>494</v>
      </c>
      <c r="R100" s="16" t="s">
        <v>494</v>
      </c>
      <c r="S100" s="16" t="s">
        <v>494</v>
      </c>
      <c r="T100" s="16" t="s">
        <v>494</v>
      </c>
      <c r="U100" s="16" t="s">
        <v>494</v>
      </c>
      <c r="V100" s="16" t="s">
        <v>494</v>
      </c>
      <c r="W100" s="12">
        <v>2</v>
      </c>
    </row>
    <row r="101" spans="1:27" x14ac:dyDescent="0.25">
      <c r="A101" s="13" t="s">
        <v>330</v>
      </c>
      <c r="B101" s="12" t="s">
        <v>331</v>
      </c>
      <c r="C101" s="12" t="s">
        <v>332</v>
      </c>
      <c r="D101" s="12" t="s">
        <v>333</v>
      </c>
      <c r="E101" s="16" t="s">
        <v>495</v>
      </c>
      <c r="F101" s="16" t="s">
        <v>494</v>
      </c>
      <c r="G101" s="16" t="s">
        <v>494</v>
      </c>
      <c r="H101" s="16" t="s">
        <v>494</v>
      </c>
      <c r="I101" s="16" t="s">
        <v>494</v>
      </c>
      <c r="J101" s="16" t="s">
        <v>494</v>
      </c>
      <c r="K101" s="16" t="s">
        <v>494</v>
      </c>
      <c r="L101" s="16" t="s">
        <v>494</v>
      </c>
      <c r="M101" s="16" t="s">
        <v>494</v>
      </c>
      <c r="N101" s="16" t="s">
        <v>494</v>
      </c>
      <c r="O101" s="16" t="s">
        <v>494</v>
      </c>
      <c r="P101" s="16" t="s">
        <v>494</v>
      </c>
      <c r="Q101" s="16" t="s">
        <v>494</v>
      </c>
      <c r="R101" s="16" t="s">
        <v>494</v>
      </c>
      <c r="S101" s="16" t="s">
        <v>494</v>
      </c>
      <c r="T101" s="16" t="s">
        <v>494</v>
      </c>
      <c r="U101" s="16" t="s">
        <v>494</v>
      </c>
      <c r="V101" s="16" t="s">
        <v>494</v>
      </c>
      <c r="W101" s="12">
        <v>1</v>
      </c>
    </row>
    <row r="102" spans="1:27" x14ac:dyDescent="0.25">
      <c r="A102" s="13" t="s">
        <v>480</v>
      </c>
      <c r="B102" s="12" t="s">
        <v>331</v>
      </c>
      <c r="C102" s="12" t="s">
        <v>340</v>
      </c>
      <c r="D102" s="12" t="s">
        <v>333</v>
      </c>
      <c r="E102" s="16" t="s">
        <v>494</v>
      </c>
      <c r="F102" s="16" t="s">
        <v>494</v>
      </c>
      <c r="G102" s="16" t="s">
        <v>495</v>
      </c>
      <c r="H102" s="16" t="s">
        <v>494</v>
      </c>
      <c r="I102" s="16" t="s">
        <v>494</v>
      </c>
      <c r="J102" s="16" t="s">
        <v>494</v>
      </c>
      <c r="K102" s="16" t="s">
        <v>494</v>
      </c>
      <c r="L102" s="16" t="s">
        <v>494</v>
      </c>
      <c r="M102" s="16" t="s">
        <v>494</v>
      </c>
      <c r="N102" s="16" t="s">
        <v>494</v>
      </c>
      <c r="O102" s="16" t="s">
        <v>494</v>
      </c>
      <c r="P102" s="16" t="s">
        <v>494</v>
      </c>
      <c r="Q102" s="16" t="s">
        <v>494</v>
      </c>
      <c r="R102" s="16" t="s">
        <v>494</v>
      </c>
      <c r="S102" s="16" t="s">
        <v>494</v>
      </c>
      <c r="T102" s="16" t="s">
        <v>494</v>
      </c>
      <c r="U102" s="16" t="s">
        <v>495</v>
      </c>
      <c r="V102" s="16" t="s">
        <v>494</v>
      </c>
      <c r="W102" s="12">
        <v>2</v>
      </c>
    </row>
    <row r="103" spans="1:27" x14ac:dyDescent="0.25">
      <c r="A103" s="13" t="s">
        <v>350</v>
      </c>
      <c r="B103" s="12" t="s">
        <v>331</v>
      </c>
      <c r="C103" s="12"/>
      <c r="D103" s="12" t="s">
        <v>333</v>
      </c>
      <c r="E103" s="16" t="s">
        <v>494</v>
      </c>
      <c r="F103" s="16" t="s">
        <v>494</v>
      </c>
      <c r="G103" s="16" t="s">
        <v>494</v>
      </c>
      <c r="H103" s="16" t="s">
        <v>494</v>
      </c>
      <c r="I103" s="16" t="s">
        <v>494</v>
      </c>
      <c r="J103" s="16" t="s">
        <v>494</v>
      </c>
      <c r="K103" s="16" t="s">
        <v>494</v>
      </c>
      <c r="L103" s="16" t="s">
        <v>495</v>
      </c>
      <c r="M103" s="16" t="s">
        <v>494</v>
      </c>
      <c r="N103" s="16" t="s">
        <v>494</v>
      </c>
      <c r="O103" s="16" t="s">
        <v>494</v>
      </c>
      <c r="P103" s="16" t="s">
        <v>494</v>
      </c>
      <c r="Q103" s="16" t="s">
        <v>494</v>
      </c>
      <c r="R103" s="16" t="s">
        <v>494</v>
      </c>
      <c r="S103" s="16" t="s">
        <v>494</v>
      </c>
      <c r="T103" s="16" t="s">
        <v>494</v>
      </c>
      <c r="U103" s="16" t="s">
        <v>494</v>
      </c>
      <c r="V103" s="16" t="s">
        <v>494</v>
      </c>
      <c r="W103" s="12">
        <v>1</v>
      </c>
      <c r="AA103" t="s">
        <v>519</v>
      </c>
    </row>
    <row r="104" spans="1:27" x14ac:dyDescent="0.25">
      <c r="A104" s="13" t="s">
        <v>357</v>
      </c>
      <c r="B104" s="12" t="s">
        <v>331</v>
      </c>
      <c r="C104" s="12"/>
      <c r="D104" s="12" t="s">
        <v>333</v>
      </c>
      <c r="E104" s="16" t="s">
        <v>495</v>
      </c>
      <c r="F104" s="16" t="s">
        <v>494</v>
      </c>
      <c r="G104" s="16" t="s">
        <v>494</v>
      </c>
      <c r="H104" s="16" t="s">
        <v>494</v>
      </c>
      <c r="I104" s="16" t="s">
        <v>494</v>
      </c>
      <c r="J104" s="16" t="s">
        <v>494</v>
      </c>
      <c r="K104" s="16" t="s">
        <v>494</v>
      </c>
      <c r="L104" s="16" t="s">
        <v>494</v>
      </c>
      <c r="M104" s="16" t="s">
        <v>494</v>
      </c>
      <c r="N104" s="16" t="s">
        <v>494</v>
      </c>
      <c r="O104" s="16" t="s">
        <v>494</v>
      </c>
      <c r="P104" s="16" t="s">
        <v>494</v>
      </c>
      <c r="Q104" s="16" t="s">
        <v>494</v>
      </c>
      <c r="R104" s="16" t="s">
        <v>494</v>
      </c>
      <c r="S104" s="16" t="s">
        <v>494</v>
      </c>
      <c r="T104" s="16" t="s">
        <v>494</v>
      </c>
      <c r="U104" s="16" t="s">
        <v>494</v>
      </c>
      <c r="V104" s="16" t="s">
        <v>494</v>
      </c>
      <c r="W104" s="12">
        <v>1</v>
      </c>
    </row>
    <row r="105" spans="1:27" x14ac:dyDescent="0.25">
      <c r="A105" s="13" t="s">
        <v>377</v>
      </c>
      <c r="B105" s="12" t="s">
        <v>331</v>
      </c>
      <c r="C105" s="12" t="s">
        <v>325</v>
      </c>
      <c r="D105" s="12" t="s">
        <v>333</v>
      </c>
      <c r="E105" s="16" t="s">
        <v>494</v>
      </c>
      <c r="F105" s="16" t="s">
        <v>494</v>
      </c>
      <c r="G105" s="16" t="s">
        <v>494</v>
      </c>
      <c r="H105" s="16" t="s">
        <v>494</v>
      </c>
      <c r="I105" s="16" t="s">
        <v>494</v>
      </c>
      <c r="J105" s="16" t="s">
        <v>494</v>
      </c>
      <c r="K105" s="16" t="s">
        <v>495</v>
      </c>
      <c r="L105" s="16" t="s">
        <v>494</v>
      </c>
      <c r="M105" s="16" t="s">
        <v>494</v>
      </c>
      <c r="N105" s="16" t="s">
        <v>494</v>
      </c>
      <c r="O105" s="16" t="s">
        <v>494</v>
      </c>
      <c r="P105" s="16" t="s">
        <v>494</v>
      </c>
      <c r="Q105" s="16" t="s">
        <v>494</v>
      </c>
      <c r="R105" s="16" t="s">
        <v>494</v>
      </c>
      <c r="S105" s="16" t="s">
        <v>494</v>
      </c>
      <c r="T105" s="16" t="s">
        <v>494</v>
      </c>
      <c r="U105" s="16" t="s">
        <v>494</v>
      </c>
      <c r="V105" s="16" t="s">
        <v>494</v>
      </c>
      <c r="W105" s="12">
        <v>1</v>
      </c>
    </row>
    <row r="106" spans="1:27" x14ac:dyDescent="0.25">
      <c r="A106" s="13" t="s">
        <v>349</v>
      </c>
      <c r="B106" s="12" t="s">
        <v>338</v>
      </c>
      <c r="C106" s="12" t="s">
        <v>335</v>
      </c>
      <c r="D106" s="12" t="s">
        <v>333</v>
      </c>
      <c r="E106" s="16" t="s">
        <v>494</v>
      </c>
      <c r="F106" s="16" t="s">
        <v>494</v>
      </c>
      <c r="G106" s="16" t="s">
        <v>494</v>
      </c>
      <c r="H106" s="16" t="s">
        <v>494</v>
      </c>
      <c r="I106" s="16" t="s">
        <v>494</v>
      </c>
      <c r="J106" s="16" t="s">
        <v>494</v>
      </c>
      <c r="K106" s="16" t="s">
        <v>494</v>
      </c>
      <c r="L106" s="16" t="s">
        <v>494</v>
      </c>
      <c r="M106" s="16" t="s">
        <v>494</v>
      </c>
      <c r="N106" s="16" t="s">
        <v>494</v>
      </c>
      <c r="O106" s="16" t="s">
        <v>494</v>
      </c>
      <c r="P106" s="16" t="s">
        <v>494</v>
      </c>
      <c r="Q106" s="16" t="s">
        <v>494</v>
      </c>
      <c r="R106" s="16" t="s">
        <v>494</v>
      </c>
      <c r="S106" s="16" t="s">
        <v>494</v>
      </c>
      <c r="T106" s="16" t="s">
        <v>494</v>
      </c>
      <c r="U106" s="16" t="s">
        <v>495</v>
      </c>
      <c r="V106" s="16" t="s">
        <v>494</v>
      </c>
      <c r="W106" s="12">
        <v>1</v>
      </c>
    </row>
    <row r="107" spans="1:27" ht="25.5" x14ac:dyDescent="0.25">
      <c r="A107" s="13" t="s">
        <v>367</v>
      </c>
      <c r="B107" s="12" t="s">
        <v>324</v>
      </c>
      <c r="C107" s="12" t="s">
        <v>329</v>
      </c>
      <c r="D107" s="12" t="s">
        <v>368</v>
      </c>
      <c r="E107" s="16" t="s">
        <v>494</v>
      </c>
      <c r="F107" s="16" t="s">
        <v>495</v>
      </c>
      <c r="G107" s="16" t="s">
        <v>495</v>
      </c>
      <c r="H107" s="16" t="s">
        <v>494</v>
      </c>
      <c r="I107" s="16" t="s">
        <v>495</v>
      </c>
      <c r="J107" s="16" t="s">
        <v>494</v>
      </c>
      <c r="K107" s="16" t="s">
        <v>494</v>
      </c>
      <c r="L107" s="16" t="s">
        <v>494</v>
      </c>
      <c r="M107" s="16" t="s">
        <v>494</v>
      </c>
      <c r="N107" s="16" t="s">
        <v>494</v>
      </c>
      <c r="O107" s="16" t="s">
        <v>495</v>
      </c>
      <c r="P107" s="16" t="s">
        <v>495</v>
      </c>
      <c r="Q107" s="16" t="s">
        <v>494</v>
      </c>
      <c r="R107" s="16" t="s">
        <v>495</v>
      </c>
      <c r="S107" s="16" t="s">
        <v>494</v>
      </c>
      <c r="T107" s="16" t="s">
        <v>494</v>
      </c>
      <c r="U107" s="16" t="s">
        <v>494</v>
      </c>
      <c r="V107" s="16" t="s">
        <v>494</v>
      </c>
      <c r="W107" s="12">
        <v>6</v>
      </c>
    </row>
    <row r="108" spans="1:27" x14ac:dyDescent="0.25">
      <c r="A108" s="13" t="s">
        <v>449</v>
      </c>
      <c r="B108" s="12" t="s">
        <v>324</v>
      </c>
      <c r="C108" s="12" t="s">
        <v>332</v>
      </c>
      <c r="D108" s="12" t="s">
        <v>368</v>
      </c>
      <c r="E108" s="16" t="s">
        <v>495</v>
      </c>
      <c r="F108" s="16" t="s">
        <v>494</v>
      </c>
      <c r="G108" s="16" t="s">
        <v>494</v>
      </c>
      <c r="H108" s="16" t="s">
        <v>494</v>
      </c>
      <c r="I108" s="16" t="s">
        <v>494</v>
      </c>
      <c r="J108" s="16" t="s">
        <v>494</v>
      </c>
      <c r="K108" s="16" t="s">
        <v>494</v>
      </c>
      <c r="L108" s="16" t="s">
        <v>495</v>
      </c>
      <c r="M108" s="16" t="s">
        <v>494</v>
      </c>
      <c r="N108" s="16" t="s">
        <v>494</v>
      </c>
      <c r="O108" s="16" t="s">
        <v>494</v>
      </c>
      <c r="P108" s="16" t="s">
        <v>494</v>
      </c>
      <c r="Q108" s="16" t="s">
        <v>494</v>
      </c>
      <c r="R108" s="16" t="s">
        <v>494</v>
      </c>
      <c r="S108" s="16" t="s">
        <v>494</v>
      </c>
      <c r="T108" s="16" t="s">
        <v>494</v>
      </c>
      <c r="U108" s="16" t="s">
        <v>494</v>
      </c>
      <c r="V108" s="16" t="s">
        <v>494</v>
      </c>
      <c r="W108" s="12">
        <v>2</v>
      </c>
    </row>
    <row r="109" spans="1:27" x14ac:dyDescent="0.25">
      <c r="A109" s="13" t="s">
        <v>412</v>
      </c>
      <c r="B109" s="12" t="s">
        <v>324</v>
      </c>
      <c r="C109" s="12" t="s">
        <v>332</v>
      </c>
      <c r="D109" s="12" t="s">
        <v>413</v>
      </c>
      <c r="E109" s="16" t="s">
        <v>494</v>
      </c>
      <c r="F109" s="16" t="s">
        <v>494</v>
      </c>
      <c r="G109" s="16" t="s">
        <v>494</v>
      </c>
      <c r="H109" s="16" t="s">
        <v>494</v>
      </c>
      <c r="I109" s="16" t="s">
        <v>494</v>
      </c>
      <c r="J109" s="16" t="s">
        <v>494</v>
      </c>
      <c r="K109" s="16" t="s">
        <v>494</v>
      </c>
      <c r="L109" s="16" t="s">
        <v>495</v>
      </c>
      <c r="M109" s="16" t="s">
        <v>494</v>
      </c>
      <c r="N109" s="16" t="s">
        <v>495</v>
      </c>
      <c r="O109" s="16" t="s">
        <v>494</v>
      </c>
      <c r="P109" s="16" t="s">
        <v>494</v>
      </c>
      <c r="Q109" s="16" t="s">
        <v>494</v>
      </c>
      <c r="R109" s="16" t="s">
        <v>494</v>
      </c>
      <c r="S109" s="16" t="s">
        <v>494</v>
      </c>
      <c r="T109" s="16" t="s">
        <v>494</v>
      </c>
      <c r="U109" s="16" t="s">
        <v>494</v>
      </c>
      <c r="V109" s="16" t="s">
        <v>494</v>
      </c>
      <c r="W109" s="12">
        <v>2</v>
      </c>
    </row>
    <row r="110" spans="1:27" x14ac:dyDescent="0.25">
      <c r="A110" s="13" t="s">
        <v>487</v>
      </c>
      <c r="B110" s="12" t="s">
        <v>372</v>
      </c>
      <c r="C110" s="12" t="s">
        <v>411</v>
      </c>
      <c r="D110" s="12" t="s">
        <v>413</v>
      </c>
      <c r="E110" s="16" t="s">
        <v>495</v>
      </c>
      <c r="F110" s="16" t="s">
        <v>494</v>
      </c>
      <c r="G110" s="16" t="s">
        <v>494</v>
      </c>
      <c r="H110" s="16" t="s">
        <v>494</v>
      </c>
      <c r="I110" s="16" t="s">
        <v>495</v>
      </c>
      <c r="J110" s="16" t="s">
        <v>494</v>
      </c>
      <c r="K110" s="16" t="s">
        <v>495</v>
      </c>
      <c r="L110" s="16" t="s">
        <v>494</v>
      </c>
      <c r="M110" s="16" t="s">
        <v>494</v>
      </c>
      <c r="N110" s="16" t="s">
        <v>495</v>
      </c>
      <c r="O110" s="16" t="s">
        <v>495</v>
      </c>
      <c r="P110" s="16" t="s">
        <v>495</v>
      </c>
      <c r="Q110" s="16" t="s">
        <v>494</v>
      </c>
      <c r="R110" s="16" t="s">
        <v>495</v>
      </c>
      <c r="S110" s="16" t="s">
        <v>494</v>
      </c>
      <c r="T110" s="16" t="s">
        <v>495</v>
      </c>
      <c r="U110" s="16" t="s">
        <v>494</v>
      </c>
      <c r="V110" s="16" t="s">
        <v>494</v>
      </c>
      <c r="W110" s="12">
        <v>8</v>
      </c>
    </row>
    <row r="111" spans="1:27" x14ac:dyDescent="0.25">
      <c r="A111" s="13" t="s">
        <v>492</v>
      </c>
      <c r="B111" s="12" t="s">
        <v>372</v>
      </c>
      <c r="C111" s="12" t="s">
        <v>340</v>
      </c>
      <c r="D111" s="12" t="s">
        <v>413</v>
      </c>
      <c r="E111" s="16" t="s">
        <v>494</v>
      </c>
      <c r="F111" s="16" t="s">
        <v>494</v>
      </c>
      <c r="G111" s="16" t="s">
        <v>495</v>
      </c>
      <c r="H111" s="16" t="s">
        <v>494</v>
      </c>
      <c r="I111" s="16" t="s">
        <v>494</v>
      </c>
      <c r="J111" s="16" t="s">
        <v>494</v>
      </c>
      <c r="K111" s="16" t="s">
        <v>494</v>
      </c>
      <c r="L111" s="16" t="s">
        <v>495</v>
      </c>
      <c r="M111" s="16" t="s">
        <v>494</v>
      </c>
      <c r="N111" s="16" t="s">
        <v>495</v>
      </c>
      <c r="O111" s="16" t="s">
        <v>494</v>
      </c>
      <c r="P111" s="16" t="s">
        <v>494</v>
      </c>
      <c r="Q111" s="16" t="s">
        <v>495</v>
      </c>
      <c r="R111" s="16" t="s">
        <v>494</v>
      </c>
      <c r="S111" s="16" t="s">
        <v>494</v>
      </c>
      <c r="T111" s="16" t="s">
        <v>494</v>
      </c>
      <c r="U111" s="16" t="s">
        <v>494</v>
      </c>
      <c r="V111" s="16" t="s">
        <v>494</v>
      </c>
      <c r="W111" s="12">
        <v>4</v>
      </c>
    </row>
    <row r="112" spans="1:27" x14ac:dyDescent="0.25">
      <c r="A112" s="13" t="s">
        <v>489</v>
      </c>
      <c r="B112" s="12" t="s">
        <v>372</v>
      </c>
      <c r="C112" s="12"/>
      <c r="D112" s="12" t="s">
        <v>413</v>
      </c>
      <c r="E112" s="16" t="s">
        <v>494</v>
      </c>
      <c r="F112" s="16" t="s">
        <v>494</v>
      </c>
      <c r="G112" s="16" t="s">
        <v>494</v>
      </c>
      <c r="H112" s="16" t="s">
        <v>494</v>
      </c>
      <c r="I112" s="16" t="s">
        <v>494</v>
      </c>
      <c r="J112" s="16" t="s">
        <v>494</v>
      </c>
      <c r="K112" s="16" t="s">
        <v>494</v>
      </c>
      <c r="L112" s="16" t="s">
        <v>494</v>
      </c>
      <c r="M112" s="16" t="s">
        <v>494</v>
      </c>
      <c r="N112" s="16" t="s">
        <v>494</v>
      </c>
      <c r="O112" s="16" t="s">
        <v>494</v>
      </c>
      <c r="P112" s="16" t="s">
        <v>495</v>
      </c>
      <c r="Q112" s="16" t="s">
        <v>494</v>
      </c>
      <c r="R112" s="16" t="s">
        <v>494</v>
      </c>
      <c r="S112" s="16" t="s">
        <v>495</v>
      </c>
      <c r="T112" s="16" t="s">
        <v>494</v>
      </c>
      <c r="U112" s="16" t="s">
        <v>494</v>
      </c>
      <c r="V112" s="16" t="s">
        <v>494</v>
      </c>
      <c r="W112" s="12">
        <v>2</v>
      </c>
    </row>
    <row r="113" spans="1:27" x14ac:dyDescent="0.25">
      <c r="A113" s="13" t="s">
        <v>461</v>
      </c>
      <c r="B113" s="12" t="s">
        <v>338</v>
      </c>
      <c r="C113" s="12" t="s">
        <v>325</v>
      </c>
      <c r="D113" s="12" t="s">
        <v>326</v>
      </c>
      <c r="E113" s="16" t="s">
        <v>494</v>
      </c>
      <c r="F113" s="16" t="s">
        <v>494</v>
      </c>
      <c r="G113" s="16" t="s">
        <v>494</v>
      </c>
      <c r="H113" s="16" t="s">
        <v>494</v>
      </c>
      <c r="I113" s="16" t="s">
        <v>494</v>
      </c>
      <c r="J113" s="16" t="s">
        <v>494</v>
      </c>
      <c r="K113" s="16" t="s">
        <v>494</v>
      </c>
      <c r="L113" s="16" t="s">
        <v>494</v>
      </c>
      <c r="M113" s="16" t="s">
        <v>494</v>
      </c>
      <c r="N113" s="16" t="s">
        <v>494</v>
      </c>
      <c r="O113" s="16" t="s">
        <v>494</v>
      </c>
      <c r="P113" s="16" t="s">
        <v>494</v>
      </c>
      <c r="Q113" s="16" t="s">
        <v>494</v>
      </c>
      <c r="R113" s="16" t="s">
        <v>494</v>
      </c>
      <c r="S113" s="16" t="s">
        <v>495</v>
      </c>
      <c r="T113" s="16" t="s">
        <v>494</v>
      </c>
      <c r="U113" s="16" t="s">
        <v>494</v>
      </c>
      <c r="V113" s="16" t="s">
        <v>494</v>
      </c>
      <c r="W113" s="12">
        <v>1</v>
      </c>
      <c r="AA113" t="s">
        <v>519</v>
      </c>
    </row>
    <row r="114" spans="1:27" x14ac:dyDescent="0.25">
      <c r="A114" s="13" t="s">
        <v>354</v>
      </c>
      <c r="B114" s="12" t="s">
        <v>338</v>
      </c>
      <c r="C114" s="12" t="s">
        <v>329</v>
      </c>
      <c r="D114" s="12" t="s">
        <v>326</v>
      </c>
      <c r="E114" s="16" t="s">
        <v>494</v>
      </c>
      <c r="F114" s="16" t="s">
        <v>494</v>
      </c>
      <c r="G114" s="16" t="s">
        <v>494</v>
      </c>
      <c r="H114" s="16" t="s">
        <v>494</v>
      </c>
      <c r="I114" s="16" t="s">
        <v>494</v>
      </c>
      <c r="J114" s="16" t="s">
        <v>494</v>
      </c>
      <c r="K114" s="16" t="s">
        <v>494</v>
      </c>
      <c r="L114" s="16" t="s">
        <v>494</v>
      </c>
      <c r="M114" s="16" t="s">
        <v>494</v>
      </c>
      <c r="N114" s="16" t="s">
        <v>494</v>
      </c>
      <c r="O114" s="16" t="s">
        <v>494</v>
      </c>
      <c r="P114" s="16" t="s">
        <v>494</v>
      </c>
      <c r="Q114" s="16" t="s">
        <v>494</v>
      </c>
      <c r="R114" s="16" t="s">
        <v>494</v>
      </c>
      <c r="S114" s="16" t="s">
        <v>494</v>
      </c>
      <c r="T114" s="16" t="s">
        <v>494</v>
      </c>
      <c r="U114" s="16" t="s">
        <v>495</v>
      </c>
      <c r="V114" s="16" t="s">
        <v>494</v>
      </c>
      <c r="W114" s="12">
        <v>1</v>
      </c>
    </row>
    <row r="115" spans="1:27" x14ac:dyDescent="0.25">
      <c r="A115" s="13" t="s">
        <v>339</v>
      </c>
      <c r="B115" s="12" t="s">
        <v>338</v>
      </c>
      <c r="C115" s="12" t="s">
        <v>340</v>
      </c>
      <c r="D115" s="12" t="s">
        <v>326</v>
      </c>
      <c r="E115" s="16" t="s">
        <v>494</v>
      </c>
      <c r="F115" s="16" t="s">
        <v>494</v>
      </c>
      <c r="G115" s="16" t="s">
        <v>495</v>
      </c>
      <c r="H115" s="16" t="s">
        <v>494</v>
      </c>
      <c r="I115" s="16" t="s">
        <v>494</v>
      </c>
      <c r="J115" s="16" t="s">
        <v>494</v>
      </c>
      <c r="K115" s="16" t="s">
        <v>494</v>
      </c>
      <c r="L115" s="16" t="s">
        <v>494</v>
      </c>
      <c r="M115" s="16" t="s">
        <v>494</v>
      </c>
      <c r="N115" s="16" t="s">
        <v>494</v>
      </c>
      <c r="O115" s="16" t="s">
        <v>494</v>
      </c>
      <c r="P115" s="16" t="s">
        <v>494</v>
      </c>
      <c r="Q115" s="16" t="s">
        <v>494</v>
      </c>
      <c r="R115" s="16" t="s">
        <v>494</v>
      </c>
      <c r="S115" s="16" t="s">
        <v>494</v>
      </c>
      <c r="T115" s="16" t="s">
        <v>494</v>
      </c>
      <c r="U115" s="16" t="s">
        <v>494</v>
      </c>
      <c r="V115" s="16" t="s">
        <v>494</v>
      </c>
      <c r="W115" s="12">
        <v>1</v>
      </c>
    </row>
    <row r="116" spans="1:27" x14ac:dyDescent="0.25">
      <c r="A116" s="13" t="s">
        <v>323</v>
      </c>
      <c r="B116" s="12" t="s">
        <v>324</v>
      </c>
      <c r="C116" s="12" t="s">
        <v>325</v>
      </c>
      <c r="D116" s="12" t="s">
        <v>326</v>
      </c>
      <c r="E116" s="16" t="s">
        <v>494</v>
      </c>
      <c r="F116" s="16" t="s">
        <v>494</v>
      </c>
      <c r="G116" s="16" t="s">
        <v>494</v>
      </c>
      <c r="H116" s="16" t="s">
        <v>494</v>
      </c>
      <c r="I116" s="16" t="s">
        <v>494</v>
      </c>
      <c r="J116" s="16" t="s">
        <v>494</v>
      </c>
      <c r="K116" s="16" t="s">
        <v>494</v>
      </c>
      <c r="L116" s="16" t="s">
        <v>494</v>
      </c>
      <c r="M116" s="16" t="s">
        <v>494</v>
      </c>
      <c r="N116" s="16" t="s">
        <v>494</v>
      </c>
      <c r="O116" s="16" t="s">
        <v>494</v>
      </c>
      <c r="P116" s="16" t="s">
        <v>495</v>
      </c>
      <c r="Q116" s="16" t="s">
        <v>494</v>
      </c>
      <c r="R116" s="16" t="s">
        <v>494</v>
      </c>
      <c r="S116" s="16" t="s">
        <v>494</v>
      </c>
      <c r="T116" s="16" t="s">
        <v>494</v>
      </c>
      <c r="U116" s="16" t="s">
        <v>494</v>
      </c>
      <c r="V116" s="16" t="s">
        <v>494</v>
      </c>
      <c r="W116" s="12">
        <v>1</v>
      </c>
    </row>
    <row r="117" spans="1:27" x14ac:dyDescent="0.25">
      <c r="A117" s="13" t="s">
        <v>327</v>
      </c>
      <c r="B117" s="12" t="s">
        <v>324</v>
      </c>
      <c r="C117" s="12" t="s">
        <v>325</v>
      </c>
      <c r="D117" s="12" t="s">
        <v>326</v>
      </c>
      <c r="E117" s="16" t="s">
        <v>494</v>
      </c>
      <c r="F117" s="16" t="s">
        <v>494</v>
      </c>
      <c r="G117" s="16" t="s">
        <v>494</v>
      </c>
      <c r="H117" s="16" t="s">
        <v>494</v>
      </c>
      <c r="I117" s="16" t="s">
        <v>494</v>
      </c>
      <c r="J117" s="16" t="s">
        <v>494</v>
      </c>
      <c r="K117" s="16" t="s">
        <v>494</v>
      </c>
      <c r="L117" s="16" t="s">
        <v>494</v>
      </c>
      <c r="M117" s="16" t="s">
        <v>494</v>
      </c>
      <c r="N117" s="16" t="s">
        <v>494</v>
      </c>
      <c r="O117" s="16" t="s">
        <v>494</v>
      </c>
      <c r="P117" s="16" t="s">
        <v>494</v>
      </c>
      <c r="Q117" s="16" t="s">
        <v>494</v>
      </c>
      <c r="R117" s="16" t="s">
        <v>494</v>
      </c>
      <c r="S117" s="16" t="s">
        <v>495</v>
      </c>
      <c r="T117" s="16" t="s">
        <v>494</v>
      </c>
      <c r="U117" s="16" t="s">
        <v>494</v>
      </c>
      <c r="V117" s="16" t="s">
        <v>495</v>
      </c>
      <c r="W117" s="12">
        <v>2</v>
      </c>
    </row>
    <row r="118" spans="1:27" x14ac:dyDescent="0.25">
      <c r="A118" s="13" t="s">
        <v>351</v>
      </c>
      <c r="B118" s="12" t="s">
        <v>324</v>
      </c>
      <c r="C118" s="12" t="s">
        <v>325</v>
      </c>
      <c r="D118" s="12" t="s">
        <v>326</v>
      </c>
      <c r="E118" s="16" t="s">
        <v>494</v>
      </c>
      <c r="F118" s="16" t="s">
        <v>494</v>
      </c>
      <c r="G118" s="16" t="s">
        <v>494</v>
      </c>
      <c r="H118" s="16" t="s">
        <v>494</v>
      </c>
      <c r="I118" s="16" t="s">
        <v>494</v>
      </c>
      <c r="J118" s="16" t="s">
        <v>494</v>
      </c>
      <c r="K118" s="16" t="s">
        <v>494</v>
      </c>
      <c r="L118" s="16" t="s">
        <v>494</v>
      </c>
      <c r="M118" s="16" t="s">
        <v>494</v>
      </c>
      <c r="N118" s="16" t="s">
        <v>494</v>
      </c>
      <c r="O118" s="16" t="s">
        <v>494</v>
      </c>
      <c r="P118" s="16" t="s">
        <v>495</v>
      </c>
      <c r="Q118" s="16" t="s">
        <v>494</v>
      </c>
      <c r="R118" s="16" t="s">
        <v>494</v>
      </c>
      <c r="S118" s="16" t="s">
        <v>494</v>
      </c>
      <c r="T118" s="16" t="s">
        <v>494</v>
      </c>
      <c r="U118" s="16" t="s">
        <v>494</v>
      </c>
      <c r="V118" s="16" t="s">
        <v>494</v>
      </c>
      <c r="W118" s="12">
        <v>1</v>
      </c>
    </row>
    <row r="119" spans="1:27" x14ac:dyDescent="0.25">
      <c r="A119" s="13" t="s">
        <v>373</v>
      </c>
      <c r="B119" s="12" t="s">
        <v>324</v>
      </c>
      <c r="C119" s="12" t="s">
        <v>325</v>
      </c>
      <c r="D119" s="12" t="s">
        <v>326</v>
      </c>
      <c r="E119" s="16" t="s">
        <v>494</v>
      </c>
      <c r="F119" s="16" t="s">
        <v>494</v>
      </c>
      <c r="G119" s="16" t="s">
        <v>494</v>
      </c>
      <c r="H119" s="16" t="s">
        <v>495</v>
      </c>
      <c r="I119" s="16" t="s">
        <v>494</v>
      </c>
      <c r="J119" s="16" t="s">
        <v>494</v>
      </c>
      <c r="K119" s="16" t="s">
        <v>494</v>
      </c>
      <c r="L119" s="16" t="s">
        <v>494</v>
      </c>
      <c r="M119" s="16" t="s">
        <v>495</v>
      </c>
      <c r="N119" s="16" t="s">
        <v>494</v>
      </c>
      <c r="O119" s="16" t="s">
        <v>494</v>
      </c>
      <c r="P119" s="16" t="s">
        <v>494</v>
      </c>
      <c r="Q119" s="16" t="s">
        <v>494</v>
      </c>
      <c r="R119" s="16" t="s">
        <v>494</v>
      </c>
      <c r="S119" s="16" t="s">
        <v>494</v>
      </c>
      <c r="T119" s="16" t="s">
        <v>494</v>
      </c>
      <c r="U119" s="16" t="s">
        <v>494</v>
      </c>
      <c r="V119" s="16" t="s">
        <v>494</v>
      </c>
      <c r="W119" s="12">
        <v>2</v>
      </c>
    </row>
    <row r="120" spans="1:27" x14ac:dyDescent="0.25">
      <c r="A120" s="13" t="s">
        <v>396</v>
      </c>
      <c r="B120" s="12" t="s">
        <v>324</v>
      </c>
      <c r="C120" s="12" t="s">
        <v>325</v>
      </c>
      <c r="D120" s="12" t="s">
        <v>326</v>
      </c>
      <c r="E120" s="16" t="s">
        <v>495</v>
      </c>
      <c r="F120" s="16" t="s">
        <v>494</v>
      </c>
      <c r="G120" s="16" t="s">
        <v>494</v>
      </c>
      <c r="H120" s="16" t="s">
        <v>494</v>
      </c>
      <c r="I120" s="16" t="s">
        <v>494</v>
      </c>
      <c r="J120" s="16" t="s">
        <v>494</v>
      </c>
      <c r="K120" s="16" t="s">
        <v>494</v>
      </c>
      <c r="L120" s="16" t="s">
        <v>494</v>
      </c>
      <c r="M120" s="16" t="s">
        <v>494</v>
      </c>
      <c r="N120" s="16" t="s">
        <v>494</v>
      </c>
      <c r="O120" s="16" t="s">
        <v>494</v>
      </c>
      <c r="P120" s="16" t="s">
        <v>494</v>
      </c>
      <c r="Q120" s="16" t="s">
        <v>494</v>
      </c>
      <c r="R120" s="16" t="s">
        <v>494</v>
      </c>
      <c r="S120" s="16" t="s">
        <v>494</v>
      </c>
      <c r="T120" s="16" t="s">
        <v>494</v>
      </c>
      <c r="U120" s="16" t="s">
        <v>494</v>
      </c>
      <c r="V120" s="16" t="s">
        <v>494</v>
      </c>
      <c r="W120" s="12">
        <v>1</v>
      </c>
    </row>
    <row r="121" spans="1:27" ht="25.5" x14ac:dyDescent="0.25">
      <c r="A121" s="13" t="s">
        <v>431</v>
      </c>
      <c r="B121" s="12" t="s">
        <v>324</v>
      </c>
      <c r="C121" s="12" t="s">
        <v>325</v>
      </c>
      <c r="D121" s="12" t="s">
        <v>326</v>
      </c>
      <c r="E121" s="16" t="s">
        <v>494</v>
      </c>
      <c r="F121" s="16" t="s">
        <v>494</v>
      </c>
      <c r="G121" s="16" t="s">
        <v>495</v>
      </c>
      <c r="H121" s="16" t="s">
        <v>494</v>
      </c>
      <c r="I121" s="16" t="s">
        <v>495</v>
      </c>
      <c r="J121" s="16" t="s">
        <v>495</v>
      </c>
      <c r="K121" s="16" t="s">
        <v>494</v>
      </c>
      <c r="L121" s="16" t="s">
        <v>494</v>
      </c>
      <c r="M121" s="16" t="s">
        <v>494</v>
      </c>
      <c r="N121" s="16" t="s">
        <v>494</v>
      </c>
      <c r="O121" s="16" t="s">
        <v>494</v>
      </c>
      <c r="P121" s="16" t="s">
        <v>494</v>
      </c>
      <c r="Q121" s="16" t="s">
        <v>494</v>
      </c>
      <c r="R121" s="16" t="s">
        <v>495</v>
      </c>
      <c r="S121" s="16" t="s">
        <v>494</v>
      </c>
      <c r="T121" s="16" t="s">
        <v>494</v>
      </c>
      <c r="U121" s="16" t="s">
        <v>494</v>
      </c>
      <c r="V121" s="16" t="s">
        <v>495</v>
      </c>
      <c r="W121" s="12">
        <v>5</v>
      </c>
    </row>
    <row r="122" spans="1:27" x14ac:dyDescent="0.25">
      <c r="A122" s="13" t="s">
        <v>445</v>
      </c>
      <c r="B122" s="12" t="s">
        <v>324</v>
      </c>
      <c r="C122" s="12" t="s">
        <v>325</v>
      </c>
      <c r="D122" s="12" t="s">
        <v>326</v>
      </c>
      <c r="E122" s="16" t="s">
        <v>494</v>
      </c>
      <c r="F122" s="16" t="s">
        <v>494</v>
      </c>
      <c r="G122" s="16" t="s">
        <v>494</v>
      </c>
      <c r="H122" s="16" t="s">
        <v>494</v>
      </c>
      <c r="I122" s="16" t="s">
        <v>494</v>
      </c>
      <c r="J122" s="16" t="s">
        <v>494</v>
      </c>
      <c r="K122" s="16" t="s">
        <v>494</v>
      </c>
      <c r="L122" s="16" t="s">
        <v>494</v>
      </c>
      <c r="M122" s="16" t="s">
        <v>494</v>
      </c>
      <c r="N122" s="16" t="s">
        <v>494</v>
      </c>
      <c r="O122" s="16" t="s">
        <v>494</v>
      </c>
      <c r="P122" s="16" t="s">
        <v>495</v>
      </c>
      <c r="Q122" s="16" t="s">
        <v>494</v>
      </c>
      <c r="R122" s="16" t="s">
        <v>495</v>
      </c>
      <c r="S122" s="16" t="s">
        <v>494</v>
      </c>
      <c r="T122" s="16" t="s">
        <v>494</v>
      </c>
      <c r="U122" s="16" t="s">
        <v>494</v>
      </c>
      <c r="V122" s="16" t="s">
        <v>494</v>
      </c>
      <c r="W122" s="12">
        <v>1</v>
      </c>
    </row>
    <row r="123" spans="1:27" x14ac:dyDescent="0.25">
      <c r="A123" s="13" t="s">
        <v>446</v>
      </c>
      <c r="B123" s="12" t="s">
        <v>324</v>
      </c>
      <c r="C123" s="12" t="s">
        <v>325</v>
      </c>
      <c r="D123" s="12" t="s">
        <v>326</v>
      </c>
      <c r="E123" s="16" t="s">
        <v>494</v>
      </c>
      <c r="F123" s="16" t="s">
        <v>494</v>
      </c>
      <c r="G123" s="16" t="s">
        <v>494</v>
      </c>
      <c r="H123" s="16" t="s">
        <v>494</v>
      </c>
      <c r="I123" s="16" t="s">
        <v>494</v>
      </c>
      <c r="J123" s="16" t="s">
        <v>494</v>
      </c>
      <c r="K123" s="16" t="s">
        <v>494</v>
      </c>
      <c r="L123" s="16" t="s">
        <v>495</v>
      </c>
      <c r="M123" s="16" t="s">
        <v>494</v>
      </c>
      <c r="N123" s="16" t="s">
        <v>495</v>
      </c>
      <c r="O123" s="16" t="s">
        <v>494</v>
      </c>
      <c r="P123" s="16" t="s">
        <v>494</v>
      </c>
      <c r="Q123" s="16" t="s">
        <v>495</v>
      </c>
      <c r="R123" s="16" t="s">
        <v>494</v>
      </c>
      <c r="S123" s="16" t="s">
        <v>494</v>
      </c>
      <c r="T123" s="16" t="s">
        <v>494</v>
      </c>
      <c r="U123" s="16" t="s">
        <v>494</v>
      </c>
      <c r="V123" s="16" t="s">
        <v>494</v>
      </c>
      <c r="W123" s="12">
        <v>3</v>
      </c>
    </row>
    <row r="124" spans="1:27" x14ac:dyDescent="0.25">
      <c r="A124" s="13" t="s">
        <v>454</v>
      </c>
      <c r="B124" s="12" t="s">
        <v>324</v>
      </c>
      <c r="C124" s="12" t="s">
        <v>325</v>
      </c>
      <c r="D124" s="12" t="s">
        <v>326</v>
      </c>
      <c r="E124" s="16" t="s">
        <v>494</v>
      </c>
      <c r="F124" s="16" t="s">
        <v>494</v>
      </c>
      <c r="G124" s="16" t="s">
        <v>494</v>
      </c>
      <c r="H124" s="16" t="s">
        <v>494</v>
      </c>
      <c r="I124" s="16" t="s">
        <v>494</v>
      </c>
      <c r="J124" s="16" t="s">
        <v>494</v>
      </c>
      <c r="K124" s="16" t="s">
        <v>494</v>
      </c>
      <c r="L124" s="16" t="s">
        <v>494</v>
      </c>
      <c r="M124" s="16" t="s">
        <v>494</v>
      </c>
      <c r="N124" s="16" t="s">
        <v>495</v>
      </c>
      <c r="O124" s="16" t="s">
        <v>494</v>
      </c>
      <c r="P124" s="16" t="s">
        <v>495</v>
      </c>
      <c r="Q124" s="16" t="s">
        <v>494</v>
      </c>
      <c r="R124" s="16" t="s">
        <v>494</v>
      </c>
      <c r="S124" s="16" t="s">
        <v>494</v>
      </c>
      <c r="T124" s="16" t="s">
        <v>494</v>
      </c>
      <c r="U124" s="16" t="s">
        <v>494</v>
      </c>
      <c r="V124" s="16" t="s">
        <v>494</v>
      </c>
      <c r="W124" s="12">
        <v>2</v>
      </c>
    </row>
    <row r="125" spans="1:27" x14ac:dyDescent="0.25">
      <c r="A125" s="13" t="s">
        <v>455</v>
      </c>
      <c r="B125" s="12" t="s">
        <v>324</v>
      </c>
      <c r="C125" s="12" t="s">
        <v>325</v>
      </c>
      <c r="D125" s="12" t="s">
        <v>326</v>
      </c>
      <c r="E125" s="16" t="s">
        <v>494</v>
      </c>
      <c r="F125" s="16" t="s">
        <v>494</v>
      </c>
      <c r="G125" s="16" t="s">
        <v>495</v>
      </c>
      <c r="H125" s="16" t="s">
        <v>494</v>
      </c>
      <c r="I125" s="16" t="s">
        <v>494</v>
      </c>
      <c r="J125" s="16" t="s">
        <v>494</v>
      </c>
      <c r="K125" s="16" t="s">
        <v>494</v>
      </c>
      <c r="L125" s="16" t="s">
        <v>494</v>
      </c>
      <c r="M125" s="16" t="s">
        <v>494</v>
      </c>
      <c r="N125" s="16" t="s">
        <v>495</v>
      </c>
      <c r="O125" s="16" t="s">
        <v>494</v>
      </c>
      <c r="P125" s="16" t="s">
        <v>494</v>
      </c>
      <c r="Q125" s="16" t="s">
        <v>494</v>
      </c>
      <c r="R125" s="16" t="s">
        <v>494</v>
      </c>
      <c r="S125" s="16" t="s">
        <v>495</v>
      </c>
      <c r="T125" s="16" t="s">
        <v>494</v>
      </c>
      <c r="U125" s="16" t="s">
        <v>494</v>
      </c>
      <c r="V125" s="16" t="s">
        <v>494</v>
      </c>
      <c r="W125" s="12">
        <v>3</v>
      </c>
    </row>
    <row r="126" spans="1:27" x14ac:dyDescent="0.25">
      <c r="A126" s="13" t="s">
        <v>456</v>
      </c>
      <c r="B126" s="12" t="s">
        <v>324</v>
      </c>
      <c r="C126" s="12" t="s">
        <v>325</v>
      </c>
      <c r="D126" s="12" t="s">
        <v>326</v>
      </c>
      <c r="E126" s="16" t="s">
        <v>494</v>
      </c>
      <c r="F126" s="16" t="s">
        <v>494</v>
      </c>
      <c r="G126" s="16" t="s">
        <v>494</v>
      </c>
      <c r="H126" s="16" t="s">
        <v>494</v>
      </c>
      <c r="I126" s="16" t="s">
        <v>495</v>
      </c>
      <c r="J126" s="16" t="s">
        <v>494</v>
      </c>
      <c r="K126" s="16" t="s">
        <v>495</v>
      </c>
      <c r="L126" s="16" t="s">
        <v>494</v>
      </c>
      <c r="M126" s="16" t="s">
        <v>494</v>
      </c>
      <c r="N126" s="16" t="s">
        <v>494</v>
      </c>
      <c r="O126" s="16" t="s">
        <v>494</v>
      </c>
      <c r="P126" s="16" t="s">
        <v>494</v>
      </c>
      <c r="Q126" s="16" t="s">
        <v>494</v>
      </c>
      <c r="R126" s="16" t="s">
        <v>494</v>
      </c>
      <c r="S126" s="16" t="s">
        <v>494</v>
      </c>
      <c r="T126" s="16" t="s">
        <v>494</v>
      </c>
      <c r="U126" s="16" t="s">
        <v>494</v>
      </c>
      <c r="V126" s="16" t="s">
        <v>494</v>
      </c>
      <c r="W126" s="12">
        <v>2</v>
      </c>
    </row>
    <row r="127" spans="1:27" x14ac:dyDescent="0.25">
      <c r="A127" s="13" t="s">
        <v>457</v>
      </c>
      <c r="B127" s="12" t="s">
        <v>324</v>
      </c>
      <c r="C127" s="12" t="s">
        <v>325</v>
      </c>
      <c r="D127" s="12" t="s">
        <v>326</v>
      </c>
      <c r="E127" s="16" t="s">
        <v>495</v>
      </c>
      <c r="F127" s="16" t="s">
        <v>494</v>
      </c>
      <c r="G127" s="16" t="s">
        <v>494</v>
      </c>
      <c r="H127" s="16" t="s">
        <v>494</v>
      </c>
      <c r="I127" s="16" t="s">
        <v>494</v>
      </c>
      <c r="J127" s="16" t="s">
        <v>494</v>
      </c>
      <c r="K127" s="16" t="s">
        <v>494</v>
      </c>
      <c r="L127" s="16" t="s">
        <v>494</v>
      </c>
      <c r="M127" s="16" t="s">
        <v>494</v>
      </c>
      <c r="N127" s="16" t="s">
        <v>494</v>
      </c>
      <c r="O127" s="16" t="s">
        <v>494</v>
      </c>
      <c r="P127" s="16" t="s">
        <v>494</v>
      </c>
      <c r="Q127" s="16" t="s">
        <v>494</v>
      </c>
      <c r="R127" s="16" t="s">
        <v>494</v>
      </c>
      <c r="S127" s="16" t="s">
        <v>494</v>
      </c>
      <c r="T127" s="16" t="s">
        <v>494</v>
      </c>
      <c r="U127" s="16" t="s">
        <v>494</v>
      </c>
      <c r="V127" s="16" t="s">
        <v>494</v>
      </c>
      <c r="W127" s="12">
        <v>1</v>
      </c>
    </row>
    <row r="128" spans="1:27" x14ac:dyDescent="0.25">
      <c r="A128" s="13" t="s">
        <v>468</v>
      </c>
      <c r="B128" s="12" t="s">
        <v>324</v>
      </c>
      <c r="C128" s="12" t="s">
        <v>325</v>
      </c>
      <c r="D128" s="12" t="s">
        <v>326</v>
      </c>
      <c r="E128" s="16" t="s">
        <v>494</v>
      </c>
      <c r="F128" s="16" t="s">
        <v>494</v>
      </c>
      <c r="G128" s="16" t="s">
        <v>494</v>
      </c>
      <c r="H128" s="16" t="s">
        <v>494</v>
      </c>
      <c r="I128" s="16" t="s">
        <v>494</v>
      </c>
      <c r="J128" s="16" t="s">
        <v>494</v>
      </c>
      <c r="K128" s="16" t="s">
        <v>494</v>
      </c>
      <c r="L128" s="16" t="s">
        <v>494</v>
      </c>
      <c r="M128" s="16" t="s">
        <v>494</v>
      </c>
      <c r="N128" s="16" t="s">
        <v>494</v>
      </c>
      <c r="O128" s="16" t="s">
        <v>494</v>
      </c>
      <c r="P128" s="16" t="s">
        <v>494</v>
      </c>
      <c r="Q128" s="16" t="s">
        <v>494</v>
      </c>
      <c r="R128" s="16" t="s">
        <v>494</v>
      </c>
      <c r="S128" s="16" t="s">
        <v>495</v>
      </c>
      <c r="T128" s="16" t="s">
        <v>494</v>
      </c>
      <c r="U128" s="16" t="s">
        <v>494</v>
      </c>
      <c r="V128" s="16" t="s">
        <v>494</v>
      </c>
      <c r="W128" s="12">
        <v>1</v>
      </c>
    </row>
    <row r="129" spans="1:23" ht="25.5" x14ac:dyDescent="0.25">
      <c r="A129" s="13" t="s">
        <v>476</v>
      </c>
      <c r="B129" s="12" t="s">
        <v>324</v>
      </c>
      <c r="C129" s="12" t="s">
        <v>325</v>
      </c>
      <c r="D129" s="12" t="s">
        <v>326</v>
      </c>
      <c r="E129" s="16" t="s">
        <v>494</v>
      </c>
      <c r="F129" s="16" t="s">
        <v>494</v>
      </c>
      <c r="G129" s="16" t="s">
        <v>494</v>
      </c>
      <c r="H129" s="16" t="s">
        <v>494</v>
      </c>
      <c r="I129" s="16" t="s">
        <v>495</v>
      </c>
      <c r="J129" s="16" t="s">
        <v>494</v>
      </c>
      <c r="K129" s="16" t="s">
        <v>494</v>
      </c>
      <c r="L129" s="16" t="s">
        <v>494</v>
      </c>
      <c r="M129" s="16" t="s">
        <v>494</v>
      </c>
      <c r="N129" s="16" t="s">
        <v>494</v>
      </c>
      <c r="O129" s="16" t="s">
        <v>494</v>
      </c>
      <c r="P129" s="16" t="s">
        <v>495</v>
      </c>
      <c r="Q129" s="16" t="s">
        <v>494</v>
      </c>
      <c r="R129" s="16" t="s">
        <v>494</v>
      </c>
      <c r="S129" s="16" t="s">
        <v>494</v>
      </c>
      <c r="T129" s="16" t="s">
        <v>494</v>
      </c>
      <c r="U129" s="16" t="s">
        <v>494</v>
      </c>
      <c r="V129" s="16" t="s">
        <v>494</v>
      </c>
      <c r="W129" s="12">
        <v>2</v>
      </c>
    </row>
    <row r="130" spans="1:23" x14ac:dyDescent="0.25">
      <c r="A130" s="13" t="s">
        <v>342</v>
      </c>
      <c r="B130" s="12" t="s">
        <v>324</v>
      </c>
      <c r="C130" s="12" t="s">
        <v>329</v>
      </c>
      <c r="D130" s="12" t="s">
        <v>341</v>
      </c>
      <c r="E130" s="16" t="s">
        <v>494</v>
      </c>
      <c r="F130" s="16" t="s">
        <v>494</v>
      </c>
      <c r="G130" s="16" t="s">
        <v>494</v>
      </c>
      <c r="H130" s="16" t="s">
        <v>494</v>
      </c>
      <c r="I130" s="16" t="s">
        <v>495</v>
      </c>
      <c r="J130" s="16" t="s">
        <v>495</v>
      </c>
      <c r="K130" s="16" t="s">
        <v>495</v>
      </c>
      <c r="L130" s="16" t="s">
        <v>495</v>
      </c>
      <c r="M130" s="16" t="s">
        <v>494</v>
      </c>
      <c r="N130" s="16" t="s">
        <v>494</v>
      </c>
      <c r="O130" s="16" t="s">
        <v>495</v>
      </c>
      <c r="P130" s="16" t="s">
        <v>494</v>
      </c>
      <c r="Q130" s="16" t="s">
        <v>495</v>
      </c>
      <c r="R130" s="16" t="s">
        <v>494</v>
      </c>
      <c r="S130" s="16" t="s">
        <v>494</v>
      </c>
      <c r="T130" s="16" t="s">
        <v>494</v>
      </c>
      <c r="U130" s="16" t="s">
        <v>494</v>
      </c>
      <c r="V130" s="16" t="s">
        <v>495</v>
      </c>
      <c r="W130" s="12">
        <v>7</v>
      </c>
    </row>
    <row r="131" spans="1:23" x14ac:dyDescent="0.25">
      <c r="A131" s="13" t="s">
        <v>352</v>
      </c>
      <c r="B131" s="12" t="s">
        <v>324</v>
      </c>
      <c r="C131" s="12" t="s">
        <v>329</v>
      </c>
      <c r="D131" s="12" t="s">
        <v>326</v>
      </c>
      <c r="E131" s="16" t="s">
        <v>494</v>
      </c>
      <c r="F131" s="16" t="s">
        <v>495</v>
      </c>
      <c r="G131" s="16" t="s">
        <v>495</v>
      </c>
      <c r="H131" s="16" t="s">
        <v>494</v>
      </c>
      <c r="I131" s="16" t="s">
        <v>494</v>
      </c>
      <c r="J131" s="16" t="s">
        <v>495</v>
      </c>
      <c r="K131" s="16" t="s">
        <v>494</v>
      </c>
      <c r="L131" s="16" t="s">
        <v>494</v>
      </c>
      <c r="M131" s="16" t="s">
        <v>494</v>
      </c>
      <c r="N131" s="16" t="s">
        <v>494</v>
      </c>
      <c r="O131" s="16" t="s">
        <v>494</v>
      </c>
      <c r="P131" s="16" t="s">
        <v>494</v>
      </c>
      <c r="Q131" s="16" t="s">
        <v>494</v>
      </c>
      <c r="R131" s="16" t="s">
        <v>494</v>
      </c>
      <c r="S131" s="16" t="s">
        <v>494</v>
      </c>
      <c r="T131" s="16" t="s">
        <v>494</v>
      </c>
      <c r="U131" s="16" t="s">
        <v>494</v>
      </c>
      <c r="V131" s="16" t="s">
        <v>494</v>
      </c>
      <c r="W131" s="12">
        <v>3</v>
      </c>
    </row>
    <row r="132" spans="1:23" x14ac:dyDescent="0.25">
      <c r="A132" s="13" t="s">
        <v>366</v>
      </c>
      <c r="B132" s="12" t="s">
        <v>324</v>
      </c>
      <c r="C132" s="12" t="s">
        <v>329</v>
      </c>
      <c r="D132" s="12" t="s">
        <v>341</v>
      </c>
      <c r="E132" s="16" t="s">
        <v>494</v>
      </c>
      <c r="F132" s="16" t="s">
        <v>494</v>
      </c>
      <c r="G132" s="16" t="s">
        <v>494</v>
      </c>
      <c r="H132" s="16" t="s">
        <v>494</v>
      </c>
      <c r="I132" s="16" t="s">
        <v>494</v>
      </c>
      <c r="J132" s="16" t="s">
        <v>494</v>
      </c>
      <c r="K132" s="16" t="s">
        <v>494</v>
      </c>
      <c r="L132" s="16" t="s">
        <v>494</v>
      </c>
      <c r="M132" s="16" t="s">
        <v>495</v>
      </c>
      <c r="N132" s="16" t="s">
        <v>494</v>
      </c>
      <c r="O132" s="16" t="s">
        <v>494</v>
      </c>
      <c r="P132" s="16" t="s">
        <v>494</v>
      </c>
      <c r="Q132" s="16" t="s">
        <v>494</v>
      </c>
      <c r="R132" s="16" t="s">
        <v>494</v>
      </c>
      <c r="S132" s="16" t="s">
        <v>494</v>
      </c>
      <c r="T132" s="16" t="s">
        <v>494</v>
      </c>
      <c r="U132" s="16" t="s">
        <v>494</v>
      </c>
      <c r="V132" s="16" t="s">
        <v>494</v>
      </c>
      <c r="W132" s="12">
        <v>1</v>
      </c>
    </row>
    <row r="133" spans="1:23" x14ac:dyDescent="0.25">
      <c r="A133" s="13" t="s">
        <v>486</v>
      </c>
      <c r="B133" s="12" t="s">
        <v>324</v>
      </c>
      <c r="C133" s="12" t="s">
        <v>329</v>
      </c>
      <c r="D133" s="12" t="s">
        <v>326</v>
      </c>
      <c r="E133" s="16" t="s">
        <v>494</v>
      </c>
      <c r="F133" s="16" t="s">
        <v>494</v>
      </c>
      <c r="G133" s="16" t="s">
        <v>494</v>
      </c>
      <c r="H133" s="16" t="s">
        <v>494</v>
      </c>
      <c r="I133" s="16" t="s">
        <v>494</v>
      </c>
      <c r="J133" s="16" t="s">
        <v>495</v>
      </c>
      <c r="K133" s="16" t="s">
        <v>495</v>
      </c>
      <c r="L133" s="16" t="s">
        <v>494</v>
      </c>
      <c r="M133" s="16" t="s">
        <v>495</v>
      </c>
      <c r="N133" s="16" t="s">
        <v>495</v>
      </c>
      <c r="O133" s="16" t="s">
        <v>494</v>
      </c>
      <c r="P133" s="16" t="s">
        <v>495</v>
      </c>
      <c r="Q133" s="16" t="s">
        <v>494</v>
      </c>
      <c r="R133" s="16" t="s">
        <v>495</v>
      </c>
      <c r="S133" s="16" t="s">
        <v>494</v>
      </c>
      <c r="T133" s="16" t="s">
        <v>494</v>
      </c>
      <c r="U133" s="16" t="s">
        <v>494</v>
      </c>
      <c r="V133" s="16" t="s">
        <v>495</v>
      </c>
      <c r="W133" s="12">
        <v>7</v>
      </c>
    </row>
    <row r="134" spans="1:23" x14ac:dyDescent="0.25">
      <c r="A134" s="13" t="s">
        <v>348</v>
      </c>
      <c r="B134" s="12" t="s">
        <v>324</v>
      </c>
      <c r="C134" s="12" t="s">
        <v>332</v>
      </c>
      <c r="D134" s="12" t="s">
        <v>326</v>
      </c>
      <c r="E134" s="16" t="s">
        <v>494</v>
      </c>
      <c r="F134" s="16" t="s">
        <v>494</v>
      </c>
      <c r="G134" s="16" t="s">
        <v>494</v>
      </c>
      <c r="H134" s="16" t="s">
        <v>494</v>
      </c>
      <c r="I134" s="16" t="s">
        <v>494</v>
      </c>
      <c r="J134" s="16" t="s">
        <v>494</v>
      </c>
      <c r="K134" s="16" t="s">
        <v>494</v>
      </c>
      <c r="L134" s="16" t="s">
        <v>494</v>
      </c>
      <c r="M134" s="16" t="s">
        <v>494</v>
      </c>
      <c r="N134" s="16" t="s">
        <v>495</v>
      </c>
      <c r="O134" s="16" t="s">
        <v>494</v>
      </c>
      <c r="P134" s="16" t="s">
        <v>494</v>
      </c>
      <c r="Q134" s="16" t="s">
        <v>494</v>
      </c>
      <c r="R134" s="16" t="s">
        <v>494</v>
      </c>
      <c r="S134" s="16" t="s">
        <v>494</v>
      </c>
      <c r="T134" s="16" t="s">
        <v>494</v>
      </c>
      <c r="U134" s="16" t="s">
        <v>494</v>
      </c>
      <c r="V134" s="16" t="s">
        <v>494</v>
      </c>
      <c r="W134" s="12">
        <v>1</v>
      </c>
    </row>
    <row r="135" spans="1:23" x14ac:dyDescent="0.25">
      <c r="A135" s="13" t="s">
        <v>358</v>
      </c>
      <c r="B135" s="12" t="s">
        <v>324</v>
      </c>
      <c r="C135" s="12" t="s">
        <v>332</v>
      </c>
      <c r="D135" s="12" t="s">
        <v>326</v>
      </c>
      <c r="E135" s="16" t="s">
        <v>494</v>
      </c>
      <c r="F135" s="16" t="s">
        <v>495</v>
      </c>
      <c r="G135" s="16" t="s">
        <v>494</v>
      </c>
      <c r="H135" s="16" t="s">
        <v>494</v>
      </c>
      <c r="I135" s="16" t="s">
        <v>494</v>
      </c>
      <c r="J135" s="16" t="s">
        <v>494</v>
      </c>
      <c r="K135" s="16" t="s">
        <v>494</v>
      </c>
      <c r="L135" s="16" t="s">
        <v>494</v>
      </c>
      <c r="M135" s="16" t="s">
        <v>494</v>
      </c>
      <c r="N135" s="16" t="s">
        <v>495</v>
      </c>
      <c r="O135" s="16" t="s">
        <v>494</v>
      </c>
      <c r="P135" s="16" t="s">
        <v>494</v>
      </c>
      <c r="Q135" s="16" t="s">
        <v>494</v>
      </c>
      <c r="R135" s="16" t="s">
        <v>494</v>
      </c>
      <c r="S135" s="16" t="s">
        <v>494</v>
      </c>
      <c r="T135" s="16" t="s">
        <v>494</v>
      </c>
      <c r="U135" s="16" t="s">
        <v>494</v>
      </c>
      <c r="V135" s="16" t="s">
        <v>495</v>
      </c>
      <c r="W135" s="12">
        <v>3</v>
      </c>
    </row>
    <row r="136" spans="1:23" x14ac:dyDescent="0.25">
      <c r="A136" s="13" t="s">
        <v>381</v>
      </c>
      <c r="B136" s="12" t="s">
        <v>324</v>
      </c>
      <c r="C136" s="12" t="s">
        <v>332</v>
      </c>
      <c r="D136" s="12" t="s">
        <v>326</v>
      </c>
      <c r="E136" s="16" t="s">
        <v>494</v>
      </c>
      <c r="F136" s="16" t="s">
        <v>494</v>
      </c>
      <c r="G136" s="16" t="s">
        <v>494</v>
      </c>
      <c r="H136" s="16" t="s">
        <v>494</v>
      </c>
      <c r="I136" s="16" t="s">
        <v>494</v>
      </c>
      <c r="J136" s="16" t="s">
        <v>494</v>
      </c>
      <c r="K136" s="16" t="s">
        <v>494</v>
      </c>
      <c r="L136" s="16" t="s">
        <v>494</v>
      </c>
      <c r="M136" s="16" t="s">
        <v>494</v>
      </c>
      <c r="N136" s="16" t="s">
        <v>494</v>
      </c>
      <c r="O136" s="16" t="s">
        <v>494</v>
      </c>
      <c r="P136" s="16" t="s">
        <v>495</v>
      </c>
      <c r="Q136" s="16" t="s">
        <v>494</v>
      </c>
      <c r="R136" s="16" t="s">
        <v>494</v>
      </c>
      <c r="S136" s="16" t="s">
        <v>494</v>
      </c>
      <c r="T136" s="16" t="s">
        <v>494</v>
      </c>
      <c r="U136" s="16" t="s">
        <v>494</v>
      </c>
      <c r="V136" s="16" t="s">
        <v>494</v>
      </c>
      <c r="W136" s="12">
        <v>1</v>
      </c>
    </row>
    <row r="137" spans="1:23" x14ac:dyDescent="0.25">
      <c r="A137" s="13" t="s">
        <v>386</v>
      </c>
      <c r="B137" s="12" t="s">
        <v>324</v>
      </c>
      <c r="C137" s="12" t="s">
        <v>332</v>
      </c>
      <c r="D137" s="12" t="s">
        <v>326</v>
      </c>
      <c r="E137" s="16" t="s">
        <v>494</v>
      </c>
      <c r="F137" s="16" t="s">
        <v>494</v>
      </c>
      <c r="G137" s="16" t="s">
        <v>494</v>
      </c>
      <c r="H137" s="16" t="s">
        <v>494</v>
      </c>
      <c r="I137" s="16" t="s">
        <v>494</v>
      </c>
      <c r="J137" s="16" t="s">
        <v>494</v>
      </c>
      <c r="K137" s="16" t="s">
        <v>494</v>
      </c>
      <c r="L137" s="16" t="s">
        <v>494</v>
      </c>
      <c r="M137" s="16" t="s">
        <v>494</v>
      </c>
      <c r="N137" s="16" t="s">
        <v>494</v>
      </c>
      <c r="O137" s="16" t="s">
        <v>494</v>
      </c>
      <c r="P137" s="16" t="s">
        <v>494</v>
      </c>
      <c r="Q137" s="16" t="s">
        <v>495</v>
      </c>
      <c r="R137" s="16" t="s">
        <v>494</v>
      </c>
      <c r="S137" s="16" t="s">
        <v>494</v>
      </c>
      <c r="T137" s="16" t="s">
        <v>494</v>
      </c>
      <c r="U137" s="16" t="s">
        <v>494</v>
      </c>
      <c r="V137" s="16" t="s">
        <v>494</v>
      </c>
      <c r="W137" s="12">
        <v>1</v>
      </c>
    </row>
    <row r="138" spans="1:23" x14ac:dyDescent="0.25">
      <c r="A138" s="13" t="s">
        <v>393</v>
      </c>
      <c r="B138" s="12" t="s">
        <v>324</v>
      </c>
      <c r="C138" s="12" t="s">
        <v>332</v>
      </c>
      <c r="D138" s="12" t="s">
        <v>326</v>
      </c>
      <c r="E138" s="16" t="s">
        <v>494</v>
      </c>
      <c r="F138" s="16" t="s">
        <v>494</v>
      </c>
      <c r="G138" s="16" t="s">
        <v>494</v>
      </c>
      <c r="H138" s="16" t="s">
        <v>494</v>
      </c>
      <c r="I138" s="16" t="s">
        <v>494</v>
      </c>
      <c r="J138" s="16" t="s">
        <v>494</v>
      </c>
      <c r="K138" s="16" t="s">
        <v>494</v>
      </c>
      <c r="L138" s="16" t="s">
        <v>494</v>
      </c>
      <c r="M138" s="16" t="s">
        <v>494</v>
      </c>
      <c r="N138" s="16" t="s">
        <v>495</v>
      </c>
      <c r="O138" s="16" t="s">
        <v>494</v>
      </c>
      <c r="P138" s="16" t="s">
        <v>495</v>
      </c>
      <c r="Q138" s="16" t="s">
        <v>494</v>
      </c>
      <c r="R138" s="16" t="s">
        <v>494</v>
      </c>
      <c r="S138" s="16" t="s">
        <v>494</v>
      </c>
      <c r="T138" s="16" t="s">
        <v>494</v>
      </c>
      <c r="U138" s="16" t="s">
        <v>494</v>
      </c>
      <c r="V138" s="16" t="s">
        <v>494</v>
      </c>
      <c r="W138" s="12">
        <v>2</v>
      </c>
    </row>
    <row r="139" spans="1:23" ht="25.5" x14ac:dyDescent="0.25">
      <c r="A139" s="13" t="s">
        <v>407</v>
      </c>
      <c r="B139" s="12" t="s">
        <v>324</v>
      </c>
      <c r="C139" s="12" t="s">
        <v>332</v>
      </c>
      <c r="D139" s="12" t="s">
        <v>341</v>
      </c>
      <c r="E139" s="16" t="s">
        <v>494</v>
      </c>
      <c r="F139" s="16" t="s">
        <v>495</v>
      </c>
      <c r="G139" s="16" t="s">
        <v>494</v>
      </c>
      <c r="H139" s="16" t="s">
        <v>494</v>
      </c>
      <c r="I139" s="16" t="s">
        <v>494</v>
      </c>
      <c r="J139" s="16" t="s">
        <v>494</v>
      </c>
      <c r="K139" s="16" t="s">
        <v>494</v>
      </c>
      <c r="L139" s="16" t="s">
        <v>494</v>
      </c>
      <c r="M139" s="16" t="s">
        <v>494</v>
      </c>
      <c r="N139" s="16" t="s">
        <v>495</v>
      </c>
      <c r="O139" s="16" t="s">
        <v>494</v>
      </c>
      <c r="P139" s="16" t="s">
        <v>495</v>
      </c>
      <c r="Q139" s="16" t="s">
        <v>494</v>
      </c>
      <c r="R139" s="16" t="s">
        <v>494</v>
      </c>
      <c r="S139" s="16" t="s">
        <v>494</v>
      </c>
      <c r="T139" s="16" t="s">
        <v>494</v>
      </c>
      <c r="U139" s="16" t="s">
        <v>494</v>
      </c>
      <c r="V139" s="16" t="s">
        <v>494</v>
      </c>
      <c r="W139" s="12">
        <v>3</v>
      </c>
    </row>
    <row r="140" spans="1:23" x14ac:dyDescent="0.25">
      <c r="A140" s="13" t="s">
        <v>414</v>
      </c>
      <c r="B140" s="12" t="s">
        <v>324</v>
      </c>
      <c r="C140" s="12" t="s">
        <v>332</v>
      </c>
      <c r="D140" s="12" t="s">
        <v>326</v>
      </c>
      <c r="E140" s="16" t="s">
        <v>494</v>
      </c>
      <c r="F140" s="16" t="s">
        <v>494</v>
      </c>
      <c r="G140" s="16" t="s">
        <v>495</v>
      </c>
      <c r="H140" s="16" t="s">
        <v>494</v>
      </c>
      <c r="I140" s="16" t="s">
        <v>494</v>
      </c>
      <c r="J140" s="16" t="s">
        <v>494</v>
      </c>
      <c r="K140" s="16" t="s">
        <v>494</v>
      </c>
      <c r="L140" s="16" t="s">
        <v>494</v>
      </c>
      <c r="M140" s="16" t="s">
        <v>494</v>
      </c>
      <c r="N140" s="16" t="s">
        <v>494</v>
      </c>
      <c r="O140" s="16" t="s">
        <v>494</v>
      </c>
      <c r="P140" s="16" t="s">
        <v>494</v>
      </c>
      <c r="Q140" s="16" t="s">
        <v>494</v>
      </c>
      <c r="R140" s="16" t="s">
        <v>494</v>
      </c>
      <c r="S140" s="16" t="s">
        <v>494</v>
      </c>
      <c r="T140" s="16" t="s">
        <v>494</v>
      </c>
      <c r="U140" s="16" t="s">
        <v>494</v>
      </c>
      <c r="V140" s="16" t="s">
        <v>494</v>
      </c>
      <c r="W140" s="12">
        <v>1</v>
      </c>
    </row>
    <row r="141" spans="1:23" x14ac:dyDescent="0.25">
      <c r="A141" s="13" t="s">
        <v>419</v>
      </c>
      <c r="B141" s="12" t="s">
        <v>324</v>
      </c>
      <c r="C141" s="12" t="s">
        <v>332</v>
      </c>
      <c r="D141" s="12" t="s">
        <v>326</v>
      </c>
      <c r="E141" s="16" t="s">
        <v>494</v>
      </c>
      <c r="F141" s="16" t="s">
        <v>494</v>
      </c>
      <c r="G141" s="16" t="s">
        <v>494</v>
      </c>
      <c r="H141" s="16" t="s">
        <v>495</v>
      </c>
      <c r="I141" s="16" t="s">
        <v>494</v>
      </c>
      <c r="J141" s="16" t="s">
        <v>494</v>
      </c>
      <c r="K141" s="16" t="s">
        <v>494</v>
      </c>
      <c r="L141" s="16" t="s">
        <v>494</v>
      </c>
      <c r="M141" s="16" t="s">
        <v>494</v>
      </c>
      <c r="N141" s="16" t="s">
        <v>494</v>
      </c>
      <c r="O141" s="16" t="s">
        <v>494</v>
      </c>
      <c r="P141" s="16" t="s">
        <v>494</v>
      </c>
      <c r="Q141" s="16" t="s">
        <v>494</v>
      </c>
      <c r="R141" s="16" t="s">
        <v>494</v>
      </c>
      <c r="S141" s="16" t="s">
        <v>494</v>
      </c>
      <c r="T141" s="16" t="s">
        <v>494</v>
      </c>
      <c r="U141" s="16" t="s">
        <v>494</v>
      </c>
      <c r="V141" s="16" t="s">
        <v>494</v>
      </c>
      <c r="W141" s="12">
        <v>1</v>
      </c>
    </row>
    <row r="142" spans="1:23" x14ac:dyDescent="0.25">
      <c r="A142" s="13" t="s">
        <v>427</v>
      </c>
      <c r="B142" s="12" t="s">
        <v>324</v>
      </c>
      <c r="C142" s="12" t="s">
        <v>332</v>
      </c>
      <c r="D142" s="12" t="s">
        <v>326</v>
      </c>
      <c r="E142" s="16" t="s">
        <v>494</v>
      </c>
      <c r="F142" s="16" t="s">
        <v>494</v>
      </c>
      <c r="G142" s="16" t="s">
        <v>494</v>
      </c>
      <c r="H142" s="16" t="s">
        <v>494</v>
      </c>
      <c r="I142" s="16" t="s">
        <v>494</v>
      </c>
      <c r="J142" s="16" t="s">
        <v>494</v>
      </c>
      <c r="K142" s="16" t="s">
        <v>494</v>
      </c>
      <c r="L142" s="16" t="s">
        <v>494</v>
      </c>
      <c r="M142" s="16" t="s">
        <v>494</v>
      </c>
      <c r="N142" s="16" t="s">
        <v>495</v>
      </c>
      <c r="O142" s="16" t="s">
        <v>494</v>
      </c>
      <c r="P142" s="16" t="s">
        <v>494</v>
      </c>
      <c r="Q142" s="16" t="s">
        <v>494</v>
      </c>
      <c r="R142" s="16" t="s">
        <v>494</v>
      </c>
      <c r="S142" s="16" t="s">
        <v>494</v>
      </c>
      <c r="T142" s="16" t="s">
        <v>494</v>
      </c>
      <c r="U142" s="16" t="s">
        <v>494</v>
      </c>
      <c r="V142" s="16" t="s">
        <v>494</v>
      </c>
      <c r="W142" s="12">
        <v>1</v>
      </c>
    </row>
    <row r="143" spans="1:23" x14ac:dyDescent="0.25">
      <c r="A143" s="13" t="s">
        <v>429</v>
      </c>
      <c r="B143" s="12" t="s">
        <v>324</v>
      </c>
      <c r="C143" s="12" t="s">
        <v>332</v>
      </c>
      <c r="D143" s="12" t="s">
        <v>326</v>
      </c>
      <c r="E143" s="16" t="s">
        <v>494</v>
      </c>
      <c r="F143" s="16" t="s">
        <v>494</v>
      </c>
      <c r="G143" s="16" t="s">
        <v>494</v>
      </c>
      <c r="H143" s="16" t="s">
        <v>494</v>
      </c>
      <c r="I143" s="16" t="s">
        <v>494</v>
      </c>
      <c r="J143" s="16" t="s">
        <v>494</v>
      </c>
      <c r="K143" s="16" t="s">
        <v>494</v>
      </c>
      <c r="L143" s="16" t="s">
        <v>494</v>
      </c>
      <c r="M143" s="16" t="s">
        <v>494</v>
      </c>
      <c r="N143" s="16" t="s">
        <v>495</v>
      </c>
      <c r="O143" s="16" t="s">
        <v>494</v>
      </c>
      <c r="P143" s="16" t="s">
        <v>494</v>
      </c>
      <c r="Q143" s="16" t="s">
        <v>494</v>
      </c>
      <c r="R143" s="16" t="s">
        <v>494</v>
      </c>
      <c r="S143" s="16" t="s">
        <v>494</v>
      </c>
      <c r="T143" s="16" t="s">
        <v>494</v>
      </c>
      <c r="U143" s="16" t="s">
        <v>494</v>
      </c>
      <c r="V143" s="16" t="s">
        <v>494</v>
      </c>
      <c r="W143" s="12">
        <v>1</v>
      </c>
    </row>
    <row r="144" spans="1:23" x14ac:dyDescent="0.25">
      <c r="A144" s="13" t="s">
        <v>435</v>
      </c>
      <c r="B144" s="12" t="s">
        <v>324</v>
      </c>
      <c r="C144" s="12" t="s">
        <v>332</v>
      </c>
      <c r="D144" s="12" t="s">
        <v>341</v>
      </c>
      <c r="E144" s="16" t="s">
        <v>495</v>
      </c>
      <c r="F144" s="16" t="s">
        <v>494</v>
      </c>
      <c r="G144" s="16" t="s">
        <v>494</v>
      </c>
      <c r="H144" s="16" t="s">
        <v>494</v>
      </c>
      <c r="I144" s="16" t="s">
        <v>494</v>
      </c>
      <c r="J144" s="16" t="s">
        <v>494</v>
      </c>
      <c r="K144" s="16" t="s">
        <v>494</v>
      </c>
      <c r="L144" s="16" t="s">
        <v>495</v>
      </c>
      <c r="M144" s="16" t="s">
        <v>494</v>
      </c>
      <c r="N144" s="16" t="s">
        <v>494</v>
      </c>
      <c r="O144" s="16" t="s">
        <v>494</v>
      </c>
      <c r="P144" s="16" t="s">
        <v>494</v>
      </c>
      <c r="Q144" s="16" t="s">
        <v>495</v>
      </c>
      <c r="R144" s="16" t="s">
        <v>494</v>
      </c>
      <c r="S144" s="16" t="s">
        <v>494</v>
      </c>
      <c r="T144" s="16" t="s">
        <v>494</v>
      </c>
      <c r="U144" s="16" t="s">
        <v>495</v>
      </c>
      <c r="V144" s="16" t="s">
        <v>494</v>
      </c>
      <c r="W144" s="12">
        <v>4</v>
      </c>
    </row>
    <row r="145" spans="1:23" ht="25.5" x14ac:dyDescent="0.25">
      <c r="A145" s="13" t="s">
        <v>447</v>
      </c>
      <c r="B145" s="12" t="s">
        <v>324</v>
      </c>
      <c r="C145" s="12" t="s">
        <v>332</v>
      </c>
      <c r="D145" s="12" t="s">
        <v>341</v>
      </c>
      <c r="E145" s="16" t="s">
        <v>494</v>
      </c>
      <c r="F145" s="16" t="s">
        <v>494</v>
      </c>
      <c r="G145" s="16" t="s">
        <v>494</v>
      </c>
      <c r="H145" s="16" t="s">
        <v>494</v>
      </c>
      <c r="I145" s="16" t="s">
        <v>494</v>
      </c>
      <c r="J145" s="16" t="s">
        <v>494</v>
      </c>
      <c r="K145" s="16" t="s">
        <v>494</v>
      </c>
      <c r="L145" s="16" t="s">
        <v>495</v>
      </c>
      <c r="M145" s="16" t="s">
        <v>494</v>
      </c>
      <c r="N145" s="16" t="s">
        <v>494</v>
      </c>
      <c r="O145" s="16" t="s">
        <v>494</v>
      </c>
      <c r="P145" s="16" t="s">
        <v>494</v>
      </c>
      <c r="Q145" s="16" t="s">
        <v>495</v>
      </c>
      <c r="R145" s="16" t="s">
        <v>494</v>
      </c>
      <c r="S145" s="16" t="s">
        <v>494</v>
      </c>
      <c r="T145" s="16" t="s">
        <v>494</v>
      </c>
      <c r="U145" s="16" t="s">
        <v>494</v>
      </c>
      <c r="V145" s="16" t="s">
        <v>494</v>
      </c>
      <c r="W145" s="12">
        <v>2</v>
      </c>
    </row>
    <row r="146" spans="1:23" x14ac:dyDescent="0.25">
      <c r="A146" s="13" t="s">
        <v>448</v>
      </c>
      <c r="B146" s="12" t="s">
        <v>324</v>
      </c>
      <c r="C146" s="12" t="s">
        <v>332</v>
      </c>
      <c r="D146" s="12" t="s">
        <v>341</v>
      </c>
      <c r="E146" s="16" t="s">
        <v>494</v>
      </c>
      <c r="F146" s="16" t="s">
        <v>494</v>
      </c>
      <c r="G146" s="16" t="s">
        <v>494</v>
      </c>
      <c r="H146" s="16" t="s">
        <v>494</v>
      </c>
      <c r="I146" s="16" t="s">
        <v>494</v>
      </c>
      <c r="J146" s="16" t="s">
        <v>494</v>
      </c>
      <c r="K146" s="16" t="s">
        <v>494</v>
      </c>
      <c r="L146" s="16" t="s">
        <v>494</v>
      </c>
      <c r="M146" s="16" t="s">
        <v>494</v>
      </c>
      <c r="N146" s="16" t="s">
        <v>494</v>
      </c>
      <c r="O146" s="16" t="s">
        <v>494</v>
      </c>
      <c r="P146" s="16" t="s">
        <v>494</v>
      </c>
      <c r="Q146" s="16" t="s">
        <v>494</v>
      </c>
      <c r="R146" s="16" t="s">
        <v>494</v>
      </c>
      <c r="S146" s="16" t="s">
        <v>494</v>
      </c>
      <c r="T146" s="16" t="s">
        <v>494</v>
      </c>
      <c r="U146" s="16" t="s">
        <v>495</v>
      </c>
      <c r="V146" s="16" t="s">
        <v>494</v>
      </c>
      <c r="W146" s="12">
        <v>1</v>
      </c>
    </row>
    <row r="147" spans="1:23" x14ac:dyDescent="0.25">
      <c r="A147" s="13" t="s">
        <v>474</v>
      </c>
      <c r="B147" s="12" t="s">
        <v>324</v>
      </c>
      <c r="C147" s="12" t="s">
        <v>332</v>
      </c>
      <c r="D147" s="12" t="s">
        <v>326</v>
      </c>
      <c r="E147" s="16" t="s">
        <v>494</v>
      </c>
      <c r="F147" s="16" t="s">
        <v>495</v>
      </c>
      <c r="G147" s="16" t="s">
        <v>494</v>
      </c>
      <c r="H147" s="16" t="s">
        <v>494</v>
      </c>
      <c r="I147" s="16" t="s">
        <v>494</v>
      </c>
      <c r="J147" s="16" t="s">
        <v>494</v>
      </c>
      <c r="K147" s="16" t="s">
        <v>494</v>
      </c>
      <c r="L147" s="16" t="s">
        <v>494</v>
      </c>
      <c r="M147" s="16" t="s">
        <v>494</v>
      </c>
      <c r="N147" s="16" t="s">
        <v>495</v>
      </c>
      <c r="O147" s="16" t="s">
        <v>494</v>
      </c>
      <c r="P147" s="16" t="s">
        <v>494</v>
      </c>
      <c r="Q147" s="16" t="s">
        <v>494</v>
      </c>
      <c r="R147" s="16" t="s">
        <v>494</v>
      </c>
      <c r="S147" s="16" t="s">
        <v>494</v>
      </c>
      <c r="T147" s="16" t="s">
        <v>494</v>
      </c>
      <c r="U147" s="16" t="s">
        <v>494</v>
      </c>
      <c r="V147" s="16" t="s">
        <v>494</v>
      </c>
      <c r="W147" s="12">
        <v>2</v>
      </c>
    </row>
    <row r="148" spans="1:23" x14ac:dyDescent="0.25">
      <c r="A148" s="13" t="s">
        <v>453</v>
      </c>
      <c r="B148" s="12" t="s">
        <v>324</v>
      </c>
      <c r="C148" s="12" t="s">
        <v>340</v>
      </c>
      <c r="D148" s="12" t="s">
        <v>326</v>
      </c>
      <c r="E148" s="16" t="s">
        <v>494</v>
      </c>
      <c r="F148" s="16" t="s">
        <v>494</v>
      </c>
      <c r="G148" s="16" t="s">
        <v>494</v>
      </c>
      <c r="H148" s="16" t="s">
        <v>494</v>
      </c>
      <c r="I148" s="16" t="s">
        <v>494</v>
      </c>
      <c r="J148" s="16" t="s">
        <v>494</v>
      </c>
      <c r="K148" s="16" t="s">
        <v>495</v>
      </c>
      <c r="L148" s="16" t="s">
        <v>494</v>
      </c>
      <c r="M148" s="16" t="s">
        <v>494</v>
      </c>
      <c r="N148" s="16" t="s">
        <v>494</v>
      </c>
      <c r="O148" s="16" t="s">
        <v>494</v>
      </c>
      <c r="P148" s="16" t="s">
        <v>494</v>
      </c>
      <c r="Q148" s="16" t="s">
        <v>494</v>
      </c>
      <c r="R148" s="16" t="s">
        <v>495</v>
      </c>
      <c r="S148" s="16" t="s">
        <v>494</v>
      </c>
      <c r="T148" s="16" t="s">
        <v>494</v>
      </c>
      <c r="U148" s="16" t="s">
        <v>494</v>
      </c>
      <c r="V148" s="16" t="s">
        <v>494</v>
      </c>
      <c r="W148" s="12">
        <v>2</v>
      </c>
    </row>
    <row r="149" spans="1:23" x14ac:dyDescent="0.25">
      <c r="A149" s="13" t="s">
        <v>464</v>
      </c>
      <c r="B149" s="12" t="s">
        <v>324</v>
      </c>
      <c r="C149" s="12" t="s">
        <v>340</v>
      </c>
      <c r="D149" s="12" t="s">
        <v>326</v>
      </c>
      <c r="E149" s="16" t="s">
        <v>494</v>
      </c>
      <c r="F149" s="16" t="s">
        <v>495</v>
      </c>
      <c r="G149" s="16" t="s">
        <v>494</v>
      </c>
      <c r="H149" s="16" t="s">
        <v>494</v>
      </c>
      <c r="I149" s="16" t="s">
        <v>494</v>
      </c>
      <c r="J149" s="16" t="s">
        <v>494</v>
      </c>
      <c r="K149" s="16" t="s">
        <v>494</v>
      </c>
      <c r="L149" s="16" t="s">
        <v>494</v>
      </c>
      <c r="M149" s="16" t="s">
        <v>494</v>
      </c>
      <c r="N149" s="16" t="s">
        <v>495</v>
      </c>
      <c r="O149" s="16" t="s">
        <v>494</v>
      </c>
      <c r="P149" s="16" t="s">
        <v>494</v>
      </c>
      <c r="Q149" s="16" t="s">
        <v>494</v>
      </c>
      <c r="R149" s="16" t="s">
        <v>494</v>
      </c>
      <c r="S149" s="16" t="s">
        <v>494</v>
      </c>
      <c r="T149" s="16" t="s">
        <v>494</v>
      </c>
      <c r="U149" s="16" t="s">
        <v>494</v>
      </c>
      <c r="V149" s="16" t="s">
        <v>495</v>
      </c>
      <c r="W149" s="12">
        <v>3</v>
      </c>
    </row>
    <row r="150" spans="1:23" x14ac:dyDescent="0.25">
      <c r="A150" s="13" t="s">
        <v>465</v>
      </c>
      <c r="B150" s="12" t="s">
        <v>324</v>
      </c>
      <c r="C150" s="12" t="s">
        <v>340</v>
      </c>
      <c r="D150" s="12" t="s">
        <v>326</v>
      </c>
      <c r="E150" s="16" t="s">
        <v>494</v>
      </c>
      <c r="F150" s="16" t="s">
        <v>494</v>
      </c>
      <c r="G150" s="16" t="s">
        <v>494</v>
      </c>
      <c r="H150" s="16" t="s">
        <v>494</v>
      </c>
      <c r="I150" s="16" t="s">
        <v>494</v>
      </c>
      <c r="J150" s="16" t="s">
        <v>494</v>
      </c>
      <c r="K150" s="16" t="s">
        <v>494</v>
      </c>
      <c r="L150" s="16" t="s">
        <v>494</v>
      </c>
      <c r="M150" s="16" t="s">
        <v>494</v>
      </c>
      <c r="N150" s="16" t="s">
        <v>495</v>
      </c>
      <c r="O150" s="16" t="s">
        <v>495</v>
      </c>
      <c r="P150" s="16" t="s">
        <v>495</v>
      </c>
      <c r="Q150" s="16" t="s">
        <v>494</v>
      </c>
      <c r="R150" s="16" t="s">
        <v>494</v>
      </c>
      <c r="S150" s="16" t="s">
        <v>494</v>
      </c>
      <c r="T150" s="16" t="s">
        <v>494</v>
      </c>
      <c r="U150" s="16" t="s">
        <v>494</v>
      </c>
      <c r="V150" s="16" t="s">
        <v>494</v>
      </c>
      <c r="W150" s="12">
        <v>3</v>
      </c>
    </row>
    <row r="151" spans="1:23" x14ac:dyDescent="0.25">
      <c r="A151" s="13" t="s">
        <v>355</v>
      </c>
      <c r="B151" s="12" t="s">
        <v>324</v>
      </c>
      <c r="C151" s="12" t="s">
        <v>332</v>
      </c>
      <c r="D151" s="12" t="s">
        <v>326</v>
      </c>
      <c r="E151" s="16" t="s">
        <v>494</v>
      </c>
      <c r="F151" s="16" t="s">
        <v>494</v>
      </c>
      <c r="G151" s="16" t="s">
        <v>494</v>
      </c>
      <c r="H151" s="16" t="s">
        <v>495</v>
      </c>
      <c r="I151" s="16" t="s">
        <v>494</v>
      </c>
      <c r="J151" s="16" t="s">
        <v>494</v>
      </c>
      <c r="K151" s="16" t="s">
        <v>494</v>
      </c>
      <c r="L151" s="16" t="s">
        <v>494</v>
      </c>
      <c r="M151" s="16" t="s">
        <v>494</v>
      </c>
      <c r="N151" s="16" t="s">
        <v>495</v>
      </c>
      <c r="O151" s="16" t="s">
        <v>494</v>
      </c>
      <c r="P151" s="16" t="s">
        <v>494</v>
      </c>
      <c r="Q151" s="16" t="s">
        <v>494</v>
      </c>
      <c r="R151" s="16" t="s">
        <v>494</v>
      </c>
      <c r="S151" s="16" t="s">
        <v>494</v>
      </c>
      <c r="T151" s="16" t="s">
        <v>494</v>
      </c>
      <c r="U151" s="16" t="s">
        <v>494</v>
      </c>
      <c r="V151" s="16" t="s">
        <v>494</v>
      </c>
      <c r="W151" s="12">
        <v>2</v>
      </c>
    </row>
    <row r="152" spans="1:23" x14ac:dyDescent="0.25">
      <c r="A152" s="13" t="s">
        <v>452</v>
      </c>
      <c r="B152" s="12" t="s">
        <v>324</v>
      </c>
      <c r="C152" s="12" t="s">
        <v>329</v>
      </c>
      <c r="D152" s="12" t="s">
        <v>326</v>
      </c>
      <c r="E152" s="16" t="s">
        <v>494</v>
      </c>
      <c r="F152" s="16" t="s">
        <v>494</v>
      </c>
      <c r="G152" s="16" t="s">
        <v>494</v>
      </c>
      <c r="H152" s="16" t="s">
        <v>494</v>
      </c>
      <c r="I152" s="16" t="s">
        <v>494</v>
      </c>
      <c r="J152" s="16" t="s">
        <v>494</v>
      </c>
      <c r="K152" s="16" t="s">
        <v>494</v>
      </c>
      <c r="L152" s="16" t="s">
        <v>494</v>
      </c>
      <c r="M152" s="16" t="s">
        <v>494</v>
      </c>
      <c r="N152" s="16" t="s">
        <v>495</v>
      </c>
      <c r="O152" s="16" t="s">
        <v>494</v>
      </c>
      <c r="P152" s="16" t="s">
        <v>494</v>
      </c>
      <c r="Q152" s="16" t="s">
        <v>494</v>
      </c>
      <c r="R152" s="16" t="s">
        <v>494</v>
      </c>
      <c r="S152" s="16" t="s">
        <v>494</v>
      </c>
      <c r="T152" s="16" t="s">
        <v>494</v>
      </c>
      <c r="U152" s="16" t="s">
        <v>494</v>
      </c>
      <c r="V152" s="16" t="s">
        <v>494</v>
      </c>
      <c r="W152" s="12">
        <v>1</v>
      </c>
    </row>
    <row r="153" spans="1:23" x14ac:dyDescent="0.25">
      <c r="A153" s="13" t="s">
        <v>428</v>
      </c>
      <c r="B153" s="12" t="s">
        <v>324</v>
      </c>
      <c r="C153" s="12" t="s">
        <v>332</v>
      </c>
      <c r="D153" s="12" t="s">
        <v>326</v>
      </c>
      <c r="E153" s="16" t="s">
        <v>494</v>
      </c>
      <c r="F153" s="16" t="s">
        <v>494</v>
      </c>
      <c r="G153" s="16" t="s">
        <v>494</v>
      </c>
      <c r="H153" s="16" t="s">
        <v>494</v>
      </c>
      <c r="I153" s="16" t="s">
        <v>494</v>
      </c>
      <c r="J153" s="16" t="s">
        <v>494</v>
      </c>
      <c r="K153" s="16" t="s">
        <v>494</v>
      </c>
      <c r="L153" s="16" t="s">
        <v>494</v>
      </c>
      <c r="M153" s="16" t="s">
        <v>494</v>
      </c>
      <c r="N153" s="16" t="s">
        <v>494</v>
      </c>
      <c r="O153" s="16" t="s">
        <v>494</v>
      </c>
      <c r="P153" s="16" t="s">
        <v>494</v>
      </c>
      <c r="Q153" s="16" t="s">
        <v>494</v>
      </c>
      <c r="R153" s="16" t="s">
        <v>495</v>
      </c>
      <c r="S153" s="16" t="s">
        <v>494</v>
      </c>
      <c r="T153" s="16" t="s">
        <v>494</v>
      </c>
      <c r="U153" s="16" t="s">
        <v>494</v>
      </c>
      <c r="V153" s="16" t="s">
        <v>494</v>
      </c>
      <c r="W153" s="12">
        <v>1</v>
      </c>
    </row>
    <row r="154" spans="1:23" x14ac:dyDescent="0.25">
      <c r="A154" s="13" t="s">
        <v>488</v>
      </c>
      <c r="B154" s="12" t="s">
        <v>372</v>
      </c>
      <c r="C154" s="12"/>
      <c r="D154" s="12" t="s">
        <v>326</v>
      </c>
      <c r="E154" s="16" t="s">
        <v>494</v>
      </c>
      <c r="F154" s="16" t="s">
        <v>494</v>
      </c>
      <c r="G154" s="16" t="s">
        <v>495</v>
      </c>
      <c r="H154" s="16" t="s">
        <v>494</v>
      </c>
      <c r="I154" s="16" t="s">
        <v>494</v>
      </c>
      <c r="J154" s="16" t="s">
        <v>494</v>
      </c>
      <c r="K154" s="16" t="s">
        <v>494</v>
      </c>
      <c r="L154" s="16" t="s">
        <v>494</v>
      </c>
      <c r="M154" s="16" t="s">
        <v>494</v>
      </c>
      <c r="N154" s="16" t="s">
        <v>495</v>
      </c>
      <c r="O154" s="16" t="s">
        <v>494</v>
      </c>
      <c r="P154" s="16" t="s">
        <v>494</v>
      </c>
      <c r="Q154" s="16" t="s">
        <v>494</v>
      </c>
      <c r="R154" s="16" t="s">
        <v>494</v>
      </c>
      <c r="S154" s="16" t="s">
        <v>494</v>
      </c>
      <c r="T154" s="16" t="s">
        <v>494</v>
      </c>
      <c r="U154" s="16" t="s">
        <v>494</v>
      </c>
      <c r="V154" s="16" t="s">
        <v>494</v>
      </c>
      <c r="W154" s="12">
        <v>2</v>
      </c>
    </row>
    <row r="155" spans="1:23" x14ac:dyDescent="0.25">
      <c r="A155" s="13" t="s">
        <v>493</v>
      </c>
      <c r="B155" s="12" t="s">
        <v>372</v>
      </c>
      <c r="C155" s="12"/>
      <c r="D155" s="12" t="s">
        <v>326</v>
      </c>
      <c r="E155" s="16" t="s">
        <v>494</v>
      </c>
      <c r="F155" s="16" t="s">
        <v>494</v>
      </c>
      <c r="G155" s="16" t="s">
        <v>494</v>
      </c>
      <c r="H155" s="16" t="s">
        <v>494</v>
      </c>
      <c r="I155" s="16" t="s">
        <v>494</v>
      </c>
      <c r="J155" s="16" t="s">
        <v>494</v>
      </c>
      <c r="K155" s="16" t="s">
        <v>494</v>
      </c>
      <c r="L155" s="16" t="s">
        <v>494</v>
      </c>
      <c r="M155" s="16" t="s">
        <v>494</v>
      </c>
      <c r="N155" s="16" t="s">
        <v>494</v>
      </c>
      <c r="O155" s="16" t="s">
        <v>495</v>
      </c>
      <c r="P155" s="16" t="s">
        <v>494</v>
      </c>
      <c r="Q155" s="16" t="s">
        <v>494</v>
      </c>
      <c r="R155" s="16" t="s">
        <v>494</v>
      </c>
      <c r="S155" s="16" t="s">
        <v>494</v>
      </c>
      <c r="T155" s="16" t="s">
        <v>494</v>
      </c>
      <c r="U155" s="16" t="s">
        <v>494</v>
      </c>
      <c r="V155" s="16" t="s">
        <v>494</v>
      </c>
      <c r="W155" s="12">
        <v>1</v>
      </c>
    </row>
    <row r="156" spans="1:23" x14ac:dyDescent="0.25">
      <c r="A156" s="13" t="s">
        <v>459</v>
      </c>
      <c r="B156" s="12" t="s">
        <v>331</v>
      </c>
      <c r="C156" s="12" t="s">
        <v>329</v>
      </c>
      <c r="D156" s="12" t="s">
        <v>326</v>
      </c>
      <c r="E156" s="16" t="s">
        <v>494</v>
      </c>
      <c r="F156" s="16" t="s">
        <v>494</v>
      </c>
      <c r="G156" s="16" t="s">
        <v>494</v>
      </c>
      <c r="H156" s="16" t="s">
        <v>495</v>
      </c>
      <c r="I156" s="16" t="s">
        <v>494</v>
      </c>
      <c r="J156" s="16" t="s">
        <v>494</v>
      </c>
      <c r="K156" s="16" t="s">
        <v>494</v>
      </c>
      <c r="L156" s="16" t="s">
        <v>494</v>
      </c>
      <c r="M156" s="16" t="s">
        <v>494</v>
      </c>
      <c r="N156" s="16" t="s">
        <v>494</v>
      </c>
      <c r="O156" s="16" t="s">
        <v>494</v>
      </c>
      <c r="P156" s="16" t="s">
        <v>494</v>
      </c>
      <c r="Q156" s="16" t="s">
        <v>494</v>
      </c>
      <c r="R156" s="16" t="s">
        <v>494</v>
      </c>
      <c r="S156" s="16" t="s">
        <v>494</v>
      </c>
      <c r="T156" s="16" t="s">
        <v>494</v>
      </c>
      <c r="U156" s="16" t="s">
        <v>494</v>
      </c>
      <c r="V156" s="16" t="s">
        <v>494</v>
      </c>
      <c r="W156" s="12">
        <v>1</v>
      </c>
    </row>
    <row r="157" spans="1:23" x14ac:dyDescent="0.25">
      <c r="A157" s="13" t="s">
        <v>458</v>
      </c>
      <c r="B157" s="12" t="s">
        <v>324</v>
      </c>
      <c r="C157" s="12" t="s">
        <v>325</v>
      </c>
      <c r="D157" s="12" t="s">
        <v>326</v>
      </c>
      <c r="E157" s="16" t="s">
        <v>494</v>
      </c>
      <c r="F157" s="16" t="s">
        <v>494</v>
      </c>
      <c r="G157" s="16" t="s">
        <v>494</v>
      </c>
      <c r="H157" s="16" t="s">
        <v>495</v>
      </c>
      <c r="I157" s="16" t="s">
        <v>494</v>
      </c>
      <c r="J157" s="16" t="s">
        <v>494</v>
      </c>
      <c r="K157" s="16" t="s">
        <v>494</v>
      </c>
      <c r="L157" s="16" t="s">
        <v>494</v>
      </c>
      <c r="M157" s="16" t="s">
        <v>494</v>
      </c>
      <c r="N157" s="16" t="s">
        <v>494</v>
      </c>
      <c r="O157" s="16" t="s">
        <v>494</v>
      </c>
      <c r="P157" s="16" t="s">
        <v>494</v>
      </c>
      <c r="Q157" s="16" t="s">
        <v>494</v>
      </c>
      <c r="R157" s="16" t="s">
        <v>494</v>
      </c>
      <c r="S157" s="16" t="s">
        <v>494</v>
      </c>
      <c r="T157" s="16" t="s">
        <v>494</v>
      </c>
      <c r="U157" s="16" t="s">
        <v>494</v>
      </c>
      <c r="V157" s="16" t="s">
        <v>494</v>
      </c>
      <c r="W157" s="12">
        <v>1</v>
      </c>
    </row>
    <row r="158" spans="1:23" x14ac:dyDescent="0.25">
      <c r="A158" s="13" t="s">
        <v>388</v>
      </c>
      <c r="B158" s="12" t="s">
        <v>324</v>
      </c>
      <c r="C158" s="12" t="s">
        <v>329</v>
      </c>
      <c r="D158" s="12" t="s">
        <v>341</v>
      </c>
      <c r="E158" s="16" t="s">
        <v>494</v>
      </c>
      <c r="F158" s="16" t="s">
        <v>494</v>
      </c>
      <c r="G158" s="16" t="s">
        <v>494</v>
      </c>
      <c r="H158" s="16" t="s">
        <v>495</v>
      </c>
      <c r="I158" s="16" t="s">
        <v>494</v>
      </c>
      <c r="J158" s="16" t="s">
        <v>495</v>
      </c>
      <c r="K158" s="16" t="s">
        <v>495</v>
      </c>
      <c r="L158" s="16" t="s">
        <v>494</v>
      </c>
      <c r="M158" s="16" t="s">
        <v>495</v>
      </c>
      <c r="N158" s="16" t="s">
        <v>494</v>
      </c>
      <c r="O158" s="16" t="s">
        <v>495</v>
      </c>
      <c r="P158" s="16" t="s">
        <v>494</v>
      </c>
      <c r="Q158" s="16" t="s">
        <v>494</v>
      </c>
      <c r="R158" s="16" t="s">
        <v>494</v>
      </c>
      <c r="S158" s="16" t="s">
        <v>494</v>
      </c>
      <c r="T158" s="16" t="s">
        <v>494</v>
      </c>
      <c r="U158" s="16" t="s">
        <v>495</v>
      </c>
      <c r="V158" s="16" t="s">
        <v>494</v>
      </c>
      <c r="W158" s="12">
        <v>6</v>
      </c>
    </row>
    <row r="159" spans="1:23" x14ac:dyDescent="0.25">
      <c r="A159" s="13" t="s">
        <v>466</v>
      </c>
      <c r="B159" s="12" t="s">
        <v>324</v>
      </c>
      <c r="C159" s="12" t="s">
        <v>329</v>
      </c>
      <c r="D159" s="12" t="s">
        <v>341</v>
      </c>
      <c r="E159" s="16" t="s">
        <v>494</v>
      </c>
      <c r="F159" s="16" t="s">
        <v>494</v>
      </c>
      <c r="G159" s="16" t="s">
        <v>495</v>
      </c>
      <c r="H159" s="16" t="s">
        <v>494</v>
      </c>
      <c r="I159" s="16" t="s">
        <v>495</v>
      </c>
      <c r="J159" s="16" t="s">
        <v>495</v>
      </c>
      <c r="K159" s="16" t="s">
        <v>495</v>
      </c>
      <c r="L159" s="16" t="s">
        <v>494</v>
      </c>
      <c r="M159" s="16" t="s">
        <v>494</v>
      </c>
      <c r="N159" s="16" t="s">
        <v>495</v>
      </c>
      <c r="O159" s="16" t="s">
        <v>494</v>
      </c>
      <c r="P159" s="16" t="s">
        <v>495</v>
      </c>
      <c r="Q159" s="16" t="s">
        <v>494</v>
      </c>
      <c r="R159" s="16" t="s">
        <v>495</v>
      </c>
      <c r="S159" s="16" t="s">
        <v>494</v>
      </c>
      <c r="T159" s="16" t="s">
        <v>495</v>
      </c>
      <c r="U159" s="16" t="s">
        <v>495</v>
      </c>
      <c r="V159" s="16" t="s">
        <v>494</v>
      </c>
      <c r="W159" s="12">
        <v>9</v>
      </c>
    </row>
  </sheetData>
  <sortState xmlns:xlrd2="http://schemas.microsoft.com/office/spreadsheetml/2017/richdata2" ref="A2:AA168">
    <sortCondition ref="D2:D16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8"/>
  <sheetViews>
    <sheetView workbookViewId="0">
      <selection activeCell="Y4" sqref="Y4"/>
    </sheetView>
  </sheetViews>
  <sheetFormatPr defaultRowHeight="15" x14ac:dyDescent="0.25"/>
  <cols>
    <col min="1" max="1" width="32.42578125" customWidth="1"/>
    <col min="2" max="2" width="3.85546875" style="4" bestFit="1" customWidth="1"/>
    <col min="3" max="6" width="3.42578125" style="4" bestFit="1" customWidth="1"/>
    <col min="7" max="8" width="3.85546875" style="4" bestFit="1" customWidth="1"/>
    <col min="9" max="10" width="3.42578125" style="4" bestFit="1" customWidth="1"/>
    <col min="11" max="11" width="4.85546875" style="4" bestFit="1" customWidth="1"/>
    <col min="12" max="12" width="3.42578125" style="4" bestFit="1" customWidth="1"/>
    <col min="13" max="13" width="3.85546875" style="4" bestFit="1" customWidth="1"/>
    <col min="14" max="14" width="3.42578125" style="4" bestFit="1" customWidth="1"/>
    <col min="15" max="15" width="3.85546875" style="4" bestFit="1" customWidth="1"/>
    <col min="16" max="16" width="3.42578125" style="4" bestFit="1" customWidth="1"/>
    <col min="17" max="17" width="3.85546875" style="4" bestFit="1" customWidth="1"/>
    <col min="18" max="18" width="3.42578125" style="4" bestFit="1" customWidth="1"/>
    <col min="19" max="19" width="3.85546875" style="4" bestFit="1" customWidth="1"/>
    <col min="20" max="21" width="3.42578125" style="4" bestFit="1" customWidth="1"/>
    <col min="22" max="22" width="4.85546875" style="4" bestFit="1" customWidth="1"/>
  </cols>
  <sheetData>
    <row r="1" spans="1:22" ht="149.25" thickBot="1" x14ac:dyDescent="0.3">
      <c r="A1" s="37" t="s">
        <v>198</v>
      </c>
      <c r="B1" s="38" t="s">
        <v>21</v>
      </c>
      <c r="C1" s="38" t="s">
        <v>31</v>
      </c>
      <c r="D1" s="38" t="s">
        <v>41</v>
      </c>
      <c r="E1" s="38" t="s">
        <v>60</v>
      </c>
      <c r="F1" s="38" t="s">
        <v>31</v>
      </c>
      <c r="G1" s="38" t="s">
        <v>42</v>
      </c>
      <c r="H1" s="38" t="s">
        <v>9</v>
      </c>
      <c r="I1" s="38" t="s">
        <v>68</v>
      </c>
      <c r="J1" s="38" t="s">
        <v>47</v>
      </c>
      <c r="K1" s="38" t="s">
        <v>43</v>
      </c>
      <c r="L1" s="38" t="s">
        <v>50</v>
      </c>
      <c r="M1" s="38" t="s">
        <v>15</v>
      </c>
      <c r="N1" s="38" t="s">
        <v>52</v>
      </c>
      <c r="O1" s="38" t="s">
        <v>66</v>
      </c>
      <c r="P1" s="38" t="s">
        <v>53</v>
      </c>
      <c r="Q1" s="38" t="s">
        <v>63</v>
      </c>
      <c r="R1" s="38" t="s">
        <v>28</v>
      </c>
      <c r="S1" s="38" t="s">
        <v>45</v>
      </c>
      <c r="T1" s="38" t="s">
        <v>59</v>
      </c>
      <c r="U1" s="38" t="s">
        <v>25</v>
      </c>
      <c r="V1" s="38" t="s">
        <v>196</v>
      </c>
    </row>
    <row r="2" spans="1:22" ht="15.75" thickTop="1" x14ac:dyDescent="0.25">
      <c r="A2" s="45" t="s">
        <v>199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>
        <v>1</v>
      </c>
      <c r="V2" s="46">
        <v>1</v>
      </c>
    </row>
    <row r="3" spans="1:22" x14ac:dyDescent="0.25">
      <c r="A3" s="9" t="s">
        <v>200</v>
      </c>
      <c r="B3" s="8"/>
      <c r="C3" s="8"/>
      <c r="D3" s="8"/>
      <c r="E3" s="8"/>
      <c r="F3" s="8">
        <v>9</v>
      </c>
      <c r="G3" s="8">
        <v>4</v>
      </c>
      <c r="H3" s="8"/>
      <c r="I3" s="8"/>
      <c r="J3" s="8">
        <v>3</v>
      </c>
      <c r="K3" s="8"/>
      <c r="L3" s="8"/>
      <c r="M3" s="8"/>
      <c r="N3" s="8"/>
      <c r="O3" s="8"/>
      <c r="P3" s="8"/>
      <c r="Q3" s="8"/>
      <c r="R3" s="8"/>
      <c r="S3" s="8">
        <v>14</v>
      </c>
      <c r="T3" s="8"/>
      <c r="U3" s="8"/>
      <c r="V3" s="8">
        <v>30</v>
      </c>
    </row>
    <row r="4" spans="1:22" x14ac:dyDescent="0.25">
      <c r="A4" s="9" t="s">
        <v>201</v>
      </c>
      <c r="B4" s="8"/>
      <c r="C4" s="8"/>
      <c r="D4" s="8">
        <v>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1</v>
      </c>
    </row>
    <row r="5" spans="1:22" ht="30" x14ac:dyDescent="0.25">
      <c r="A5" s="9" t="s">
        <v>202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>
        <v>1</v>
      </c>
      <c r="N5" s="8"/>
      <c r="O5" s="8"/>
      <c r="P5" s="8"/>
      <c r="Q5" s="8"/>
      <c r="R5" s="8"/>
      <c r="S5" s="8"/>
      <c r="T5" s="8"/>
      <c r="U5" s="8"/>
      <c r="V5" s="8">
        <v>1</v>
      </c>
    </row>
    <row r="6" spans="1:22" x14ac:dyDescent="0.25">
      <c r="A6" s="9" t="s">
        <v>203</v>
      </c>
      <c r="B6" s="8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1</v>
      </c>
    </row>
    <row r="7" spans="1:22" x14ac:dyDescent="0.25">
      <c r="A7" s="9" t="s">
        <v>204</v>
      </c>
      <c r="B7" s="8"/>
      <c r="C7" s="8"/>
      <c r="D7" s="8"/>
      <c r="E7" s="8">
        <v>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2</v>
      </c>
    </row>
    <row r="8" spans="1:22" x14ac:dyDescent="0.25">
      <c r="A8" s="9" t="s">
        <v>205</v>
      </c>
      <c r="B8" s="8">
        <v>2</v>
      </c>
      <c r="C8" s="8"/>
      <c r="D8" s="8"/>
      <c r="E8" s="8"/>
      <c r="F8" s="8"/>
      <c r="G8" s="8"/>
      <c r="H8" s="8"/>
      <c r="I8" s="8"/>
      <c r="J8" s="8"/>
      <c r="K8" s="8">
        <v>1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3</v>
      </c>
    </row>
    <row r="9" spans="1:22" x14ac:dyDescent="0.25">
      <c r="A9" s="9" t="s">
        <v>206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1</v>
      </c>
      <c r="S9" s="8"/>
      <c r="T9" s="8"/>
      <c r="U9" s="8"/>
      <c r="V9" s="8">
        <v>1</v>
      </c>
    </row>
    <row r="10" spans="1:22" x14ac:dyDescent="0.25">
      <c r="A10" s="9" t="s">
        <v>207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v>2</v>
      </c>
      <c r="S10" s="8"/>
      <c r="T10" s="8"/>
      <c r="U10" s="8">
        <v>2</v>
      </c>
      <c r="V10" s="8">
        <v>4</v>
      </c>
    </row>
    <row r="11" spans="1:22" ht="30" x14ac:dyDescent="0.25">
      <c r="A11" s="9" t="s">
        <v>208</v>
      </c>
      <c r="B11" s="8"/>
      <c r="C11" s="8"/>
      <c r="D11" s="8"/>
      <c r="E11" s="8"/>
      <c r="F11" s="8"/>
      <c r="G11" s="8"/>
      <c r="H11" s="8">
        <v>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</v>
      </c>
    </row>
    <row r="12" spans="1:22" ht="30" x14ac:dyDescent="0.25">
      <c r="A12" s="9" t="s">
        <v>209</v>
      </c>
      <c r="B12" s="8"/>
      <c r="C12" s="8"/>
      <c r="D12" s="8"/>
      <c r="E12" s="8"/>
      <c r="F12" s="8"/>
      <c r="G12" s="8"/>
      <c r="H12" s="8"/>
      <c r="I12" s="8"/>
      <c r="J12" s="8">
        <v>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</v>
      </c>
    </row>
    <row r="13" spans="1:22" x14ac:dyDescent="0.25">
      <c r="A13" s="9" t="s">
        <v>210</v>
      </c>
      <c r="B13" s="8"/>
      <c r="C13" s="8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</v>
      </c>
    </row>
    <row r="14" spans="1:22" x14ac:dyDescent="0.25">
      <c r="A14" s="9" t="s">
        <v>211</v>
      </c>
      <c r="B14" s="8"/>
      <c r="C14" s="8"/>
      <c r="D14" s="8"/>
      <c r="E14" s="8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</v>
      </c>
    </row>
    <row r="15" spans="1:22" x14ac:dyDescent="0.25">
      <c r="A15" s="9" t="s">
        <v>212</v>
      </c>
      <c r="B15" s="8">
        <v>2</v>
      </c>
      <c r="C15" s="8"/>
      <c r="D15" s="8">
        <v>1</v>
      </c>
      <c r="E15" s="8"/>
      <c r="F15" s="8"/>
      <c r="G15" s="8"/>
      <c r="H15" s="8">
        <v>1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4</v>
      </c>
    </row>
    <row r="16" spans="1:22" x14ac:dyDescent="0.25">
      <c r="A16" s="9" t="s">
        <v>213</v>
      </c>
      <c r="B16" s="8"/>
      <c r="C16" s="8"/>
      <c r="D16" s="8"/>
      <c r="E16" s="8"/>
      <c r="F16" s="8"/>
      <c r="G16" s="8">
        <v>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</v>
      </c>
    </row>
    <row r="17" spans="1:22" ht="30" x14ac:dyDescent="0.25">
      <c r="A17" s="9" t="s">
        <v>214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v>3</v>
      </c>
      <c r="Q17" s="8"/>
      <c r="R17" s="8"/>
      <c r="S17" s="8"/>
      <c r="T17" s="8"/>
      <c r="U17" s="8"/>
      <c r="V17" s="8">
        <v>3</v>
      </c>
    </row>
    <row r="18" spans="1:22" ht="30" x14ac:dyDescent="0.25">
      <c r="A18" s="9" t="s">
        <v>215</v>
      </c>
      <c r="B18" s="8"/>
      <c r="C18" s="8"/>
      <c r="D18" s="8"/>
      <c r="E18" s="8"/>
      <c r="F18" s="8"/>
      <c r="G18" s="8"/>
      <c r="H18" s="8"/>
      <c r="I18" s="8"/>
      <c r="J18" s="8"/>
      <c r="K18" s="8">
        <v>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2</v>
      </c>
    </row>
    <row r="19" spans="1:22" x14ac:dyDescent="0.25">
      <c r="A19" s="9" t="s">
        <v>216</v>
      </c>
      <c r="B19" s="8"/>
      <c r="C19" s="8"/>
      <c r="D19" s="8"/>
      <c r="E19" s="8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</v>
      </c>
    </row>
    <row r="20" spans="1:22" x14ac:dyDescent="0.25">
      <c r="A20" s="9" t="s">
        <v>217</v>
      </c>
      <c r="B20" s="8"/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</v>
      </c>
    </row>
    <row r="21" spans="1:22" x14ac:dyDescent="0.25">
      <c r="A21" s="9" t="s">
        <v>218</v>
      </c>
      <c r="B21" s="8"/>
      <c r="C21" s="8">
        <v>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8</v>
      </c>
    </row>
    <row r="22" spans="1:22" x14ac:dyDescent="0.25">
      <c r="A22" s="9" t="s">
        <v>219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>
        <v>1</v>
      </c>
      <c r="V22" s="8">
        <v>1</v>
      </c>
    </row>
    <row r="23" spans="1:22" x14ac:dyDescent="0.25">
      <c r="A23" s="9" t="s">
        <v>220</v>
      </c>
      <c r="B23" s="8"/>
      <c r="C23" s="8"/>
      <c r="D23" s="8"/>
      <c r="E23" s="8"/>
      <c r="F23" s="8"/>
      <c r="G23" s="8"/>
      <c r="H23" s="8"/>
      <c r="I23" s="8"/>
      <c r="J23" s="8"/>
      <c r="K23" s="8">
        <v>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2</v>
      </c>
    </row>
    <row r="24" spans="1:22" x14ac:dyDescent="0.25">
      <c r="A24" s="9" t="s">
        <v>221</v>
      </c>
      <c r="B24" s="8">
        <v>46</v>
      </c>
      <c r="C24" s="8">
        <v>2</v>
      </c>
      <c r="D24" s="8"/>
      <c r="E24" s="8"/>
      <c r="F24" s="8"/>
      <c r="G24" s="8">
        <v>151</v>
      </c>
      <c r="H24" s="8">
        <v>23</v>
      </c>
      <c r="I24" s="8"/>
      <c r="J24" s="8"/>
      <c r="K24" s="8">
        <v>1000</v>
      </c>
      <c r="L24" s="8"/>
      <c r="M24" s="8">
        <v>100</v>
      </c>
      <c r="N24" s="8"/>
      <c r="O24" s="8"/>
      <c r="P24" s="8"/>
      <c r="Q24" s="8"/>
      <c r="R24" s="8">
        <v>4</v>
      </c>
      <c r="S24" s="8"/>
      <c r="T24" s="8"/>
      <c r="U24" s="8"/>
      <c r="V24" s="8">
        <v>1326</v>
      </c>
    </row>
    <row r="25" spans="1:22" x14ac:dyDescent="0.25">
      <c r="A25" s="9" t="s">
        <v>222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v>5</v>
      </c>
      <c r="S25" s="8"/>
      <c r="T25" s="8"/>
      <c r="U25" s="8"/>
      <c r="V25" s="8">
        <v>5</v>
      </c>
    </row>
    <row r="26" spans="1:22" x14ac:dyDescent="0.25">
      <c r="A26" s="9" t="s">
        <v>223</v>
      </c>
      <c r="B26" s="8"/>
      <c r="C26" s="8"/>
      <c r="D26" s="8"/>
      <c r="E26" s="8"/>
      <c r="F26" s="8"/>
      <c r="G26" s="8"/>
      <c r="H26" s="8"/>
      <c r="I26" s="8"/>
      <c r="J26" s="8"/>
      <c r="K26" s="8">
        <v>11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v>11</v>
      </c>
    </row>
    <row r="27" spans="1:22" ht="30" x14ac:dyDescent="0.25">
      <c r="A27" s="9" t="s">
        <v>224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v>1</v>
      </c>
      <c r="R27" s="8"/>
      <c r="S27" s="8"/>
      <c r="T27" s="8"/>
      <c r="U27" s="8"/>
      <c r="V27" s="8">
        <v>1</v>
      </c>
    </row>
    <row r="28" spans="1:22" ht="30" x14ac:dyDescent="0.25">
      <c r="A28" s="9" t="s">
        <v>225</v>
      </c>
      <c r="B28" s="8"/>
      <c r="C28" s="8"/>
      <c r="D28" s="8"/>
      <c r="E28" s="8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v>1</v>
      </c>
    </row>
    <row r="29" spans="1:22" x14ac:dyDescent="0.25">
      <c r="A29" s="9" t="s">
        <v>226</v>
      </c>
      <c r="B29" s="8"/>
      <c r="C29" s="8"/>
      <c r="D29" s="8"/>
      <c r="E29" s="8"/>
      <c r="F29" s="8"/>
      <c r="G29" s="8"/>
      <c r="H29" s="8"/>
      <c r="I29" s="8"/>
      <c r="J29" s="8"/>
      <c r="K29" s="8">
        <v>20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20</v>
      </c>
    </row>
    <row r="30" spans="1:22" x14ac:dyDescent="0.25">
      <c r="A30" s="9" t="s">
        <v>227</v>
      </c>
      <c r="B30" s="8">
        <v>4</v>
      </c>
      <c r="C30" s="8"/>
      <c r="D30" s="8"/>
      <c r="E30" s="8"/>
      <c r="F30" s="8"/>
      <c r="G30" s="8"/>
      <c r="H30" s="8"/>
      <c r="I30" s="8"/>
      <c r="J30" s="8">
        <v>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v>5</v>
      </c>
    </row>
    <row r="31" spans="1:22" x14ac:dyDescent="0.25">
      <c r="A31" s="9" t="s">
        <v>228</v>
      </c>
      <c r="B31" s="8">
        <v>1</v>
      </c>
      <c r="C31" s="8">
        <v>4</v>
      </c>
      <c r="D31" s="8"/>
      <c r="E31" s="8"/>
      <c r="F31" s="8"/>
      <c r="G31" s="8">
        <v>5</v>
      </c>
      <c r="H31" s="8">
        <v>78</v>
      </c>
      <c r="I31" s="8"/>
      <c r="J31" s="8"/>
      <c r="K31" s="8"/>
      <c r="L31" s="8"/>
      <c r="M31" s="8"/>
      <c r="N31" s="8"/>
      <c r="O31" s="8"/>
      <c r="P31" s="8"/>
      <c r="Q31" s="8"/>
      <c r="R31" s="8">
        <v>2</v>
      </c>
      <c r="S31" s="8">
        <v>53</v>
      </c>
      <c r="T31" s="8"/>
      <c r="U31" s="8"/>
      <c r="V31" s="8">
        <v>143</v>
      </c>
    </row>
    <row r="32" spans="1:22" x14ac:dyDescent="0.25">
      <c r="A32" s="9" t="s">
        <v>229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200</v>
      </c>
      <c r="N32" s="8"/>
      <c r="O32" s="8"/>
      <c r="P32" s="8"/>
      <c r="Q32" s="8"/>
      <c r="R32" s="8"/>
      <c r="S32" s="8"/>
      <c r="T32" s="8"/>
      <c r="U32" s="8"/>
      <c r="V32" s="8">
        <v>200</v>
      </c>
    </row>
    <row r="33" spans="1:22" ht="30" x14ac:dyDescent="0.25">
      <c r="A33" s="9" t="s">
        <v>230</v>
      </c>
      <c r="B33" s="8">
        <v>1</v>
      </c>
      <c r="C33" s="8"/>
      <c r="D33" s="8"/>
      <c r="E33" s="8"/>
      <c r="F33" s="8"/>
      <c r="G33" s="8"/>
      <c r="H33" s="8"/>
      <c r="I33" s="8"/>
      <c r="J33" s="8">
        <v>1</v>
      </c>
      <c r="K33" s="8"/>
      <c r="L33" s="8"/>
      <c r="M33" s="8"/>
      <c r="N33" s="8"/>
      <c r="O33" s="8">
        <v>1</v>
      </c>
      <c r="P33" s="8"/>
      <c r="Q33" s="8"/>
      <c r="R33" s="8"/>
      <c r="S33" s="8">
        <v>1</v>
      </c>
      <c r="T33" s="8"/>
      <c r="U33" s="8"/>
      <c r="V33" s="8">
        <v>4</v>
      </c>
    </row>
    <row r="34" spans="1:22" ht="30" x14ac:dyDescent="0.25">
      <c r="A34" s="9" t="s">
        <v>231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>
        <v>1</v>
      </c>
      <c r="N34" s="8"/>
      <c r="O34" s="8"/>
      <c r="P34" s="8"/>
      <c r="Q34" s="8"/>
      <c r="R34" s="8"/>
      <c r="S34" s="8"/>
      <c r="T34" s="8"/>
      <c r="U34" s="8"/>
      <c r="V34" s="8">
        <v>1</v>
      </c>
    </row>
    <row r="35" spans="1:22" ht="30" x14ac:dyDescent="0.25">
      <c r="A35" s="9" t="s">
        <v>232</v>
      </c>
      <c r="B35" s="8"/>
      <c r="C35" s="8"/>
      <c r="D35" s="8"/>
      <c r="E35" s="8"/>
      <c r="F35" s="8"/>
      <c r="G35" s="8"/>
      <c r="H35" s="8">
        <v>6</v>
      </c>
      <c r="I35" s="8"/>
      <c r="J35" s="8"/>
      <c r="K35" s="8">
        <v>2</v>
      </c>
      <c r="L35" s="8"/>
      <c r="M35" s="8"/>
      <c r="N35" s="8"/>
      <c r="O35" s="8">
        <v>2</v>
      </c>
      <c r="P35" s="8"/>
      <c r="Q35" s="8"/>
      <c r="R35" s="8"/>
      <c r="S35" s="8">
        <v>10</v>
      </c>
      <c r="T35" s="8"/>
      <c r="U35" s="8"/>
      <c r="V35" s="8">
        <v>20</v>
      </c>
    </row>
    <row r="36" spans="1:22" x14ac:dyDescent="0.25">
      <c r="A36" s="9" t="s">
        <v>233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2</v>
      </c>
      <c r="N36" s="8"/>
      <c r="O36" s="8"/>
      <c r="P36" s="8"/>
      <c r="Q36" s="8"/>
      <c r="R36" s="8"/>
      <c r="S36" s="8"/>
      <c r="T36" s="8"/>
      <c r="U36" s="8"/>
      <c r="V36" s="8">
        <v>2</v>
      </c>
    </row>
    <row r="37" spans="1:22" ht="30" x14ac:dyDescent="0.25">
      <c r="A37" s="9" t="s">
        <v>234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>
        <v>1</v>
      </c>
      <c r="S37" s="8"/>
      <c r="T37" s="8"/>
      <c r="U37" s="8"/>
      <c r="V37" s="8">
        <v>1</v>
      </c>
    </row>
    <row r="38" spans="1:22" ht="30" x14ac:dyDescent="0.25">
      <c r="A38" s="9" t="s">
        <v>235</v>
      </c>
      <c r="B38" s="8"/>
      <c r="C38" s="8"/>
      <c r="D38" s="8"/>
      <c r="E38" s="8">
        <v>10</v>
      </c>
      <c r="F38" s="8"/>
      <c r="G38" s="8"/>
      <c r="H38" s="8"/>
      <c r="I38" s="8"/>
      <c r="J38" s="8"/>
      <c r="K38" s="8"/>
      <c r="L38" s="8"/>
      <c r="M38" s="8">
        <v>200</v>
      </c>
      <c r="N38" s="8"/>
      <c r="O38" s="8"/>
      <c r="P38" s="8"/>
      <c r="Q38" s="8"/>
      <c r="R38" s="8"/>
      <c r="S38" s="8">
        <v>10</v>
      </c>
      <c r="T38" s="8"/>
      <c r="U38" s="8"/>
      <c r="V38" s="8">
        <v>220</v>
      </c>
    </row>
    <row r="39" spans="1:22" ht="30" x14ac:dyDescent="0.25">
      <c r="A39" s="9" t="s">
        <v>236</v>
      </c>
      <c r="B39" s="8">
        <v>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v>4</v>
      </c>
    </row>
    <row r="40" spans="1:22" x14ac:dyDescent="0.25">
      <c r="A40" s="9" t="s">
        <v>237</v>
      </c>
      <c r="B40" s="8">
        <v>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v>3</v>
      </c>
    </row>
    <row r="41" spans="1:22" x14ac:dyDescent="0.25">
      <c r="A41" s="9" t="s">
        <v>238</v>
      </c>
      <c r="B41" s="8">
        <v>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v>1</v>
      </c>
      <c r="N41" s="8"/>
      <c r="O41" s="8"/>
      <c r="P41" s="8"/>
      <c r="Q41" s="8"/>
      <c r="R41" s="8"/>
      <c r="S41" s="8"/>
      <c r="T41" s="8"/>
      <c r="U41" s="8"/>
      <c r="V41" s="8">
        <v>3</v>
      </c>
    </row>
    <row r="42" spans="1:22" ht="30" x14ac:dyDescent="0.25">
      <c r="A42" s="9" t="s">
        <v>239</v>
      </c>
      <c r="B42" s="8"/>
      <c r="C42" s="8"/>
      <c r="D42" s="8"/>
      <c r="E42" s="8"/>
      <c r="F42" s="8"/>
      <c r="G42" s="8"/>
      <c r="H42" s="8">
        <v>3</v>
      </c>
      <c r="I42" s="8"/>
      <c r="J42" s="8"/>
      <c r="K42" s="8">
        <v>10</v>
      </c>
      <c r="L42" s="8">
        <v>1</v>
      </c>
      <c r="M42" s="8"/>
      <c r="N42" s="8"/>
      <c r="O42" s="8"/>
      <c r="P42" s="8"/>
      <c r="Q42" s="8"/>
      <c r="R42" s="8"/>
      <c r="S42" s="8"/>
      <c r="T42" s="8"/>
      <c r="U42" s="8"/>
      <c r="V42" s="8">
        <v>14</v>
      </c>
    </row>
    <row r="43" spans="1:22" x14ac:dyDescent="0.25">
      <c r="A43" s="9" t="s">
        <v>240</v>
      </c>
      <c r="B43" s="8"/>
      <c r="C43" s="8"/>
      <c r="D43" s="8"/>
      <c r="E43" s="8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>
        <v>1</v>
      </c>
    </row>
    <row r="44" spans="1:22" ht="30" x14ac:dyDescent="0.25">
      <c r="A44" s="9" t="s">
        <v>241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v>100</v>
      </c>
      <c r="P44" s="8"/>
      <c r="Q44" s="8">
        <v>100</v>
      </c>
      <c r="R44" s="8"/>
      <c r="S44" s="8"/>
      <c r="T44" s="8"/>
      <c r="U44" s="8"/>
      <c r="V44" s="8">
        <v>200</v>
      </c>
    </row>
    <row r="45" spans="1:22" x14ac:dyDescent="0.25">
      <c r="A45" s="9" t="s">
        <v>242</v>
      </c>
      <c r="B45" s="8"/>
      <c r="C45" s="8"/>
      <c r="D45" s="8"/>
      <c r="E45" s="8"/>
      <c r="F45" s="8"/>
      <c r="G45" s="8"/>
      <c r="H45" s="8">
        <v>100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v>100</v>
      </c>
    </row>
    <row r="46" spans="1:22" ht="30" x14ac:dyDescent="0.25">
      <c r="A46" s="9" t="s">
        <v>243</v>
      </c>
      <c r="B46" s="8"/>
      <c r="C46" s="8"/>
      <c r="D46" s="8">
        <v>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v>1</v>
      </c>
    </row>
    <row r="47" spans="1:22" ht="30" x14ac:dyDescent="0.25">
      <c r="A47" s="9" t="s">
        <v>244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>
        <v>1</v>
      </c>
      <c r="N47" s="8"/>
      <c r="O47" s="8"/>
      <c r="P47" s="8"/>
      <c r="Q47" s="8"/>
      <c r="R47" s="8"/>
      <c r="S47" s="8"/>
      <c r="T47" s="8"/>
      <c r="U47" s="8"/>
      <c r="V47" s="8">
        <v>1</v>
      </c>
    </row>
    <row r="48" spans="1:22" ht="30" x14ac:dyDescent="0.25">
      <c r="A48" s="9" t="s">
        <v>245</v>
      </c>
      <c r="B48" s="8"/>
      <c r="C48" s="8"/>
      <c r="D48" s="8"/>
      <c r="E48" s="8"/>
      <c r="F48" s="8"/>
      <c r="G48" s="8"/>
      <c r="H48" s="8">
        <v>1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v>1</v>
      </c>
    </row>
    <row r="49" spans="1:22" x14ac:dyDescent="0.25">
      <c r="A49" s="9" t="s">
        <v>246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>
        <v>2</v>
      </c>
      <c r="N49" s="8"/>
      <c r="O49" s="8"/>
      <c r="P49" s="8"/>
      <c r="Q49" s="8"/>
      <c r="R49" s="8"/>
      <c r="S49" s="8"/>
      <c r="T49" s="8"/>
      <c r="U49" s="8">
        <v>1</v>
      </c>
      <c r="V49" s="8">
        <v>3</v>
      </c>
    </row>
    <row r="50" spans="1:22" ht="30" x14ac:dyDescent="0.25">
      <c r="A50" s="9" t="s">
        <v>247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v>3</v>
      </c>
      <c r="R50" s="8"/>
      <c r="S50" s="8"/>
      <c r="T50" s="8">
        <v>1</v>
      </c>
      <c r="U50" s="8"/>
      <c r="V50" s="8">
        <v>4</v>
      </c>
    </row>
    <row r="51" spans="1:22" ht="30" x14ac:dyDescent="0.25">
      <c r="A51" s="9" t="s">
        <v>248</v>
      </c>
      <c r="B51" s="8"/>
      <c r="C51" s="8"/>
      <c r="D51" s="8"/>
      <c r="E51" s="8"/>
      <c r="F51" s="8"/>
      <c r="G51" s="8"/>
      <c r="H51" s="8"/>
      <c r="I51" s="8"/>
      <c r="J51" s="8"/>
      <c r="K51" s="8">
        <v>1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>
        <v>1</v>
      </c>
    </row>
    <row r="52" spans="1:22" ht="30" x14ac:dyDescent="0.25">
      <c r="A52" s="9" t="s">
        <v>249</v>
      </c>
      <c r="B52" s="8"/>
      <c r="C52" s="8"/>
      <c r="D52" s="8"/>
      <c r="E52" s="8"/>
      <c r="F52" s="8"/>
      <c r="G52" s="8"/>
      <c r="H52" s="8"/>
      <c r="I52" s="8"/>
      <c r="J52" s="8"/>
      <c r="K52" s="8">
        <v>2</v>
      </c>
      <c r="L52" s="8"/>
      <c r="M52" s="8">
        <v>2</v>
      </c>
      <c r="N52" s="8"/>
      <c r="O52" s="8"/>
      <c r="P52" s="8"/>
      <c r="Q52" s="8"/>
      <c r="R52" s="8"/>
      <c r="S52" s="8"/>
      <c r="T52" s="8"/>
      <c r="U52" s="8"/>
      <c r="V52" s="8">
        <v>4</v>
      </c>
    </row>
    <row r="53" spans="1:22" ht="30" x14ac:dyDescent="0.25">
      <c r="A53" s="9" t="s">
        <v>250</v>
      </c>
      <c r="B53" s="8"/>
      <c r="C53" s="8"/>
      <c r="D53" s="8"/>
      <c r="E53" s="8"/>
      <c r="F53" s="8"/>
      <c r="G53" s="8"/>
      <c r="H53" s="8"/>
      <c r="I53" s="8"/>
      <c r="J53" s="8"/>
      <c r="K53" s="8">
        <v>3</v>
      </c>
      <c r="L53" s="8"/>
      <c r="M53" s="8">
        <v>1</v>
      </c>
      <c r="N53" s="8"/>
      <c r="O53" s="8"/>
      <c r="P53" s="8"/>
      <c r="Q53" s="8"/>
      <c r="R53" s="8"/>
      <c r="S53" s="8"/>
      <c r="T53" s="8"/>
      <c r="U53" s="8"/>
      <c r="V53" s="8">
        <v>4</v>
      </c>
    </row>
    <row r="54" spans="1:22" x14ac:dyDescent="0.25">
      <c r="A54" s="9" t="s">
        <v>251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>
        <v>1</v>
      </c>
      <c r="U54" s="8"/>
      <c r="V54" s="8">
        <v>1</v>
      </c>
    </row>
    <row r="55" spans="1:22" ht="30" x14ac:dyDescent="0.25">
      <c r="A55" s="9" t="s">
        <v>252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>
        <v>3</v>
      </c>
      <c r="P55" s="8"/>
      <c r="Q55" s="8">
        <v>3</v>
      </c>
      <c r="R55" s="8"/>
      <c r="S55" s="8"/>
      <c r="T55" s="8"/>
      <c r="U55" s="8"/>
      <c r="V55" s="8">
        <v>6</v>
      </c>
    </row>
    <row r="56" spans="1:22" ht="30" x14ac:dyDescent="0.25">
      <c r="A56" s="9" t="s">
        <v>253</v>
      </c>
      <c r="B56" s="8"/>
      <c r="C56" s="8"/>
      <c r="D56" s="8"/>
      <c r="E56" s="8">
        <v>10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v>10</v>
      </c>
    </row>
    <row r="57" spans="1:22" ht="30" x14ac:dyDescent="0.25">
      <c r="A57" s="9" t="s">
        <v>254</v>
      </c>
      <c r="B57" s="8"/>
      <c r="C57" s="8"/>
      <c r="D57" s="8"/>
      <c r="E57" s="8"/>
      <c r="F57" s="8"/>
      <c r="G57" s="8"/>
      <c r="H57" s="8"/>
      <c r="I57" s="8"/>
      <c r="J57" s="8"/>
      <c r="K57" s="8">
        <v>5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>
        <v>5</v>
      </c>
    </row>
    <row r="58" spans="1:22" ht="30" x14ac:dyDescent="0.25">
      <c r="A58" s="9" t="s">
        <v>255</v>
      </c>
      <c r="B58" s="8">
        <v>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>
        <v>3</v>
      </c>
    </row>
    <row r="59" spans="1:22" ht="30" x14ac:dyDescent="0.25">
      <c r="A59" s="9" t="s">
        <v>256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>
        <v>1</v>
      </c>
      <c r="M59" s="8"/>
      <c r="N59" s="8"/>
      <c r="O59" s="8">
        <v>2</v>
      </c>
      <c r="P59" s="8"/>
      <c r="Q59" s="8">
        <v>6</v>
      </c>
      <c r="R59" s="8"/>
      <c r="S59" s="8"/>
      <c r="T59" s="8"/>
      <c r="U59" s="8"/>
      <c r="V59" s="8">
        <v>9</v>
      </c>
    </row>
    <row r="60" spans="1:22" ht="30" x14ac:dyDescent="0.25">
      <c r="A60" s="9" t="s">
        <v>257</v>
      </c>
      <c r="B60" s="8"/>
      <c r="C60" s="8"/>
      <c r="D60" s="8"/>
      <c r="E60" s="8"/>
      <c r="F60" s="8"/>
      <c r="G60" s="8"/>
      <c r="H60" s="8"/>
      <c r="I60" s="8">
        <v>1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v>1</v>
      </c>
    </row>
    <row r="61" spans="1:22" ht="30" x14ac:dyDescent="0.25">
      <c r="A61" s="9" t="s">
        <v>258</v>
      </c>
      <c r="B61" s="8"/>
      <c r="C61" s="8"/>
      <c r="D61" s="8"/>
      <c r="E61" s="8"/>
      <c r="F61" s="8"/>
      <c r="G61" s="8"/>
      <c r="H61" s="8">
        <v>10</v>
      </c>
      <c r="I61" s="8"/>
      <c r="J61" s="8"/>
      <c r="K61" s="8">
        <v>2</v>
      </c>
      <c r="L61" s="8"/>
      <c r="M61" s="8"/>
      <c r="N61" s="8"/>
      <c r="O61" s="8">
        <v>2</v>
      </c>
      <c r="P61" s="8"/>
      <c r="Q61" s="8"/>
      <c r="R61" s="8"/>
      <c r="S61" s="8"/>
      <c r="T61" s="8">
        <v>1</v>
      </c>
      <c r="U61" s="8"/>
      <c r="V61" s="8">
        <v>15</v>
      </c>
    </row>
    <row r="62" spans="1:22" ht="30" x14ac:dyDescent="0.25">
      <c r="A62" s="9" t="s">
        <v>259</v>
      </c>
      <c r="B62" s="8"/>
      <c r="C62" s="8"/>
      <c r="D62" s="8"/>
      <c r="E62" s="8"/>
      <c r="F62" s="8"/>
      <c r="G62" s="8"/>
      <c r="H62" s="8">
        <v>1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v>1</v>
      </c>
    </row>
    <row r="63" spans="1:22" ht="30" x14ac:dyDescent="0.25">
      <c r="A63" s="9" t="s">
        <v>260</v>
      </c>
      <c r="B63" s="8"/>
      <c r="C63" s="8"/>
      <c r="D63" s="8"/>
      <c r="E63" s="8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v>1</v>
      </c>
    </row>
    <row r="64" spans="1:22" ht="30" x14ac:dyDescent="0.25">
      <c r="A64" s="9" t="s">
        <v>261</v>
      </c>
      <c r="B64" s="8"/>
      <c r="C64" s="8"/>
      <c r="D64" s="8"/>
      <c r="E64" s="8"/>
      <c r="F64" s="8"/>
      <c r="G64" s="8"/>
      <c r="H64" s="8"/>
      <c r="I64" s="8">
        <v>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v>2</v>
      </c>
    </row>
    <row r="65" spans="1:22" ht="30" x14ac:dyDescent="0.25">
      <c r="A65" s="9" t="s">
        <v>262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5</v>
      </c>
      <c r="R65" s="8"/>
      <c r="S65" s="8"/>
      <c r="T65" s="8"/>
      <c r="U65" s="8"/>
      <c r="V65" s="8">
        <v>5</v>
      </c>
    </row>
    <row r="66" spans="1:22" ht="30" x14ac:dyDescent="0.25">
      <c r="A66" s="9" t="s">
        <v>263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>
        <v>1</v>
      </c>
      <c r="P66" s="8"/>
      <c r="Q66" s="8"/>
      <c r="R66" s="8"/>
      <c r="S66" s="8"/>
      <c r="T66" s="8"/>
      <c r="U66" s="8"/>
      <c r="V66" s="8">
        <v>1</v>
      </c>
    </row>
    <row r="67" spans="1:22" ht="30" x14ac:dyDescent="0.25">
      <c r="A67" s="9" t="s">
        <v>264</v>
      </c>
      <c r="B67" s="8">
        <v>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v>1</v>
      </c>
    </row>
    <row r="68" spans="1:22" x14ac:dyDescent="0.25">
      <c r="A68" s="9" t="s">
        <v>265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>
        <v>2</v>
      </c>
      <c r="T68" s="8"/>
      <c r="U68" s="8"/>
      <c r="V68" s="8">
        <v>2</v>
      </c>
    </row>
    <row r="69" spans="1:22" ht="30" x14ac:dyDescent="0.25">
      <c r="A69" s="9" t="s">
        <v>266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>
        <v>1</v>
      </c>
      <c r="M69" s="8"/>
      <c r="N69" s="8"/>
      <c r="O69" s="8"/>
      <c r="P69" s="8"/>
      <c r="Q69" s="8"/>
      <c r="R69" s="8"/>
      <c r="S69" s="8"/>
      <c r="T69" s="8"/>
      <c r="U69" s="8"/>
      <c r="V69" s="8">
        <v>1</v>
      </c>
    </row>
    <row r="70" spans="1:22" ht="30" x14ac:dyDescent="0.25">
      <c r="A70" s="9" t="s">
        <v>267</v>
      </c>
      <c r="B70" s="8"/>
      <c r="C70" s="8"/>
      <c r="D70" s="8"/>
      <c r="E70" s="8">
        <v>1</v>
      </c>
      <c r="F70" s="8"/>
      <c r="G70" s="8"/>
      <c r="H70" s="8"/>
      <c r="I70" s="8"/>
      <c r="J70" s="8"/>
      <c r="K70" s="8"/>
      <c r="L70" s="8"/>
      <c r="M70" s="8"/>
      <c r="N70" s="8"/>
      <c r="O70" s="8">
        <v>1</v>
      </c>
      <c r="P70" s="8"/>
      <c r="Q70" s="8"/>
      <c r="R70" s="8"/>
      <c r="S70" s="8"/>
      <c r="T70" s="8"/>
      <c r="U70" s="8"/>
      <c r="V70" s="8">
        <v>2</v>
      </c>
    </row>
    <row r="71" spans="1:22" ht="30" x14ac:dyDescent="0.25">
      <c r="A71" s="9" t="s">
        <v>268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>
        <v>1</v>
      </c>
      <c r="N71" s="8"/>
      <c r="O71" s="8"/>
      <c r="P71" s="8"/>
      <c r="Q71" s="8"/>
      <c r="R71" s="8"/>
      <c r="S71" s="8"/>
      <c r="T71" s="8"/>
      <c r="U71" s="8"/>
      <c r="V71" s="8">
        <v>1</v>
      </c>
    </row>
    <row r="72" spans="1:22" ht="30" x14ac:dyDescent="0.25">
      <c r="A72" s="9" t="s">
        <v>269</v>
      </c>
      <c r="B72" s="8"/>
      <c r="C72" s="8"/>
      <c r="D72" s="8"/>
      <c r="E72" s="8"/>
      <c r="F72" s="8"/>
      <c r="G72" s="8"/>
      <c r="H72" s="8">
        <v>1</v>
      </c>
      <c r="I72" s="8"/>
      <c r="J72" s="8"/>
      <c r="K72" s="8">
        <v>2</v>
      </c>
      <c r="L72" s="8"/>
      <c r="M72" s="8">
        <v>1</v>
      </c>
      <c r="N72" s="8"/>
      <c r="O72" s="8"/>
      <c r="P72" s="8">
        <v>1</v>
      </c>
      <c r="Q72" s="8">
        <v>1</v>
      </c>
      <c r="R72" s="8"/>
      <c r="S72" s="8"/>
      <c r="T72" s="8">
        <v>1</v>
      </c>
      <c r="U72" s="8"/>
      <c r="V72" s="8">
        <v>7</v>
      </c>
    </row>
    <row r="73" spans="1:22" x14ac:dyDescent="0.25">
      <c r="A73" s="9" t="s">
        <v>270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>
        <v>3</v>
      </c>
      <c r="T73" s="8"/>
      <c r="U73" s="8"/>
      <c r="V73" s="8">
        <v>3</v>
      </c>
    </row>
    <row r="74" spans="1:22" ht="30" x14ac:dyDescent="0.25">
      <c r="A74" s="9" t="s">
        <v>271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>
        <v>1</v>
      </c>
      <c r="N74" s="8"/>
      <c r="O74" s="8"/>
      <c r="P74" s="8"/>
      <c r="Q74" s="8"/>
      <c r="R74" s="8"/>
      <c r="S74" s="8"/>
      <c r="T74" s="8"/>
      <c r="U74" s="8"/>
      <c r="V74" s="8">
        <v>1</v>
      </c>
    </row>
    <row r="75" spans="1:22" x14ac:dyDescent="0.25">
      <c r="A75" s="9" t="s">
        <v>272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>
        <v>1</v>
      </c>
      <c r="P75" s="8"/>
      <c r="Q75" s="8"/>
      <c r="R75" s="8"/>
      <c r="S75" s="8"/>
      <c r="T75" s="8"/>
      <c r="U75" s="8"/>
      <c r="V75" s="8">
        <v>1</v>
      </c>
    </row>
    <row r="76" spans="1:22" ht="30" x14ac:dyDescent="0.25">
      <c r="A76" s="9" t="s">
        <v>273</v>
      </c>
      <c r="B76" s="8"/>
      <c r="C76" s="8"/>
      <c r="D76" s="8"/>
      <c r="E76" s="8"/>
      <c r="F76" s="8"/>
      <c r="G76" s="8"/>
      <c r="H76" s="8">
        <v>2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v>2</v>
      </c>
    </row>
    <row r="77" spans="1:22" ht="30" x14ac:dyDescent="0.25">
      <c r="A77" s="9" t="s">
        <v>274</v>
      </c>
      <c r="B77" s="8"/>
      <c r="C77" s="8"/>
      <c r="D77" s="8"/>
      <c r="E77" s="8">
        <v>1</v>
      </c>
      <c r="F77" s="8"/>
      <c r="G77" s="8"/>
      <c r="H77" s="8"/>
      <c r="I77" s="8"/>
      <c r="J77" s="8"/>
      <c r="K77" s="8">
        <v>2</v>
      </c>
      <c r="L77" s="8">
        <v>1</v>
      </c>
      <c r="M77" s="8">
        <v>3</v>
      </c>
      <c r="N77" s="8"/>
      <c r="O77" s="8"/>
      <c r="P77" s="8"/>
      <c r="Q77" s="8"/>
      <c r="R77" s="8"/>
      <c r="S77" s="8"/>
      <c r="T77" s="8"/>
      <c r="U77" s="8"/>
      <c r="V77" s="8">
        <v>7</v>
      </c>
    </row>
    <row r="78" spans="1:22" x14ac:dyDescent="0.25">
      <c r="A78" s="9" t="s">
        <v>275</v>
      </c>
      <c r="B78" s="8"/>
      <c r="C78" s="8"/>
      <c r="D78" s="8"/>
      <c r="E78" s="8"/>
      <c r="F78" s="8"/>
      <c r="G78" s="8"/>
      <c r="H78" s="8">
        <v>2</v>
      </c>
      <c r="I78" s="8"/>
      <c r="J78" s="8"/>
      <c r="K78" s="8"/>
      <c r="L78" s="8"/>
      <c r="M78" s="8">
        <v>1</v>
      </c>
      <c r="N78" s="8"/>
      <c r="O78" s="8"/>
      <c r="P78" s="8"/>
      <c r="Q78" s="8"/>
      <c r="R78" s="8"/>
      <c r="S78" s="8"/>
      <c r="T78" s="8"/>
      <c r="U78" s="8"/>
      <c r="V78" s="8">
        <v>3</v>
      </c>
    </row>
    <row r="79" spans="1:22" ht="30" x14ac:dyDescent="0.25">
      <c r="A79" s="9" t="s">
        <v>276</v>
      </c>
      <c r="B79" s="8">
        <v>1</v>
      </c>
      <c r="C79" s="8"/>
      <c r="D79" s="8"/>
      <c r="E79" s="8">
        <v>1</v>
      </c>
      <c r="F79" s="8"/>
      <c r="G79" s="8"/>
      <c r="H79" s="8">
        <v>1</v>
      </c>
      <c r="I79" s="8"/>
      <c r="J79" s="8"/>
      <c r="K79" s="8">
        <v>2</v>
      </c>
      <c r="L79" s="8">
        <v>1</v>
      </c>
      <c r="M79" s="8">
        <v>16</v>
      </c>
      <c r="N79" s="8"/>
      <c r="O79" s="8"/>
      <c r="P79" s="8"/>
      <c r="Q79" s="8"/>
      <c r="R79" s="8"/>
      <c r="S79" s="8"/>
      <c r="T79" s="8"/>
      <c r="U79" s="8"/>
      <c r="V79" s="8">
        <v>22</v>
      </c>
    </row>
    <row r="80" spans="1:22" x14ac:dyDescent="0.25">
      <c r="A80" s="9" t="s">
        <v>277</v>
      </c>
      <c r="B80" s="8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>
        <v>1</v>
      </c>
    </row>
    <row r="81" spans="1:22" x14ac:dyDescent="0.25">
      <c r="A81" s="9" t="s">
        <v>278</v>
      </c>
      <c r="B81" s="8"/>
      <c r="C81" s="8">
        <v>20</v>
      </c>
      <c r="D81" s="8"/>
      <c r="E81" s="8"/>
      <c r="F81" s="8">
        <v>24</v>
      </c>
      <c r="G81" s="8"/>
      <c r="H81" s="8">
        <v>3</v>
      </c>
      <c r="I81" s="8"/>
      <c r="J81" s="8">
        <v>10</v>
      </c>
      <c r="K81" s="8"/>
      <c r="L81" s="8"/>
      <c r="M81" s="8"/>
      <c r="N81" s="8"/>
      <c r="O81" s="8"/>
      <c r="P81" s="8"/>
      <c r="Q81" s="8"/>
      <c r="R81" s="8"/>
      <c r="S81" s="8">
        <v>4</v>
      </c>
      <c r="T81" s="8"/>
      <c r="U81" s="8">
        <v>11</v>
      </c>
      <c r="V81" s="8">
        <v>72</v>
      </c>
    </row>
    <row r="82" spans="1:22" ht="30" x14ac:dyDescent="0.25">
      <c r="A82" s="9" t="s">
        <v>279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>
        <v>100</v>
      </c>
      <c r="N82" s="8"/>
      <c r="O82" s="8"/>
      <c r="P82" s="8"/>
      <c r="Q82" s="8"/>
      <c r="R82" s="8"/>
      <c r="S82" s="8"/>
      <c r="T82" s="8"/>
      <c r="U82" s="8"/>
      <c r="V82" s="8">
        <v>100</v>
      </c>
    </row>
    <row r="83" spans="1:22" x14ac:dyDescent="0.25">
      <c r="A83" s="9" t="s">
        <v>280</v>
      </c>
      <c r="B83" s="8"/>
      <c r="C83" s="8">
        <v>1</v>
      </c>
      <c r="D83" s="8"/>
      <c r="E83" s="8"/>
      <c r="F83" s="8">
        <v>3</v>
      </c>
      <c r="G83" s="8"/>
      <c r="H83" s="8"/>
      <c r="I83" s="8"/>
      <c r="J83" s="8">
        <v>1</v>
      </c>
      <c r="K83" s="8"/>
      <c r="L83" s="8"/>
      <c r="M83" s="8"/>
      <c r="N83" s="8"/>
      <c r="O83" s="8"/>
      <c r="P83" s="8"/>
      <c r="Q83" s="8">
        <v>1</v>
      </c>
      <c r="R83" s="8"/>
      <c r="S83" s="8">
        <v>3</v>
      </c>
      <c r="T83" s="8"/>
      <c r="U83" s="8"/>
      <c r="V83" s="8">
        <v>9</v>
      </c>
    </row>
    <row r="84" spans="1:22" ht="30" x14ac:dyDescent="0.25">
      <c r="A84" s="9" t="s">
        <v>281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>
        <v>1</v>
      </c>
      <c r="N84" s="8"/>
      <c r="O84" s="8"/>
      <c r="P84" s="8"/>
      <c r="Q84" s="8"/>
      <c r="R84" s="8"/>
      <c r="S84" s="8"/>
      <c r="T84" s="8"/>
      <c r="U84" s="8"/>
      <c r="V84" s="8">
        <v>1</v>
      </c>
    </row>
    <row r="85" spans="1:22" ht="30" x14ac:dyDescent="0.25">
      <c r="A85" s="9" t="s">
        <v>282</v>
      </c>
      <c r="B85" s="8"/>
      <c r="C85" s="8"/>
      <c r="D85" s="8"/>
      <c r="E85" s="8">
        <v>1</v>
      </c>
      <c r="F85" s="8"/>
      <c r="G85" s="8"/>
      <c r="H85" s="8">
        <v>6</v>
      </c>
      <c r="I85" s="8"/>
      <c r="J85" s="8"/>
      <c r="K85" s="8"/>
      <c r="L85" s="8"/>
      <c r="M85" s="8"/>
      <c r="N85" s="8"/>
      <c r="O85" s="8"/>
      <c r="P85" s="8"/>
      <c r="Q85" s="8"/>
      <c r="R85" s="8">
        <v>3</v>
      </c>
      <c r="S85" s="8"/>
      <c r="T85" s="8"/>
      <c r="U85" s="8"/>
      <c r="V85" s="8">
        <v>10</v>
      </c>
    </row>
    <row r="86" spans="1:22" x14ac:dyDescent="0.25">
      <c r="A86" s="9" t="s">
        <v>283</v>
      </c>
      <c r="B86" s="8">
        <v>10</v>
      </c>
      <c r="C86" s="8"/>
      <c r="D86" s="8"/>
      <c r="E86" s="8">
        <v>1</v>
      </c>
      <c r="F86" s="8"/>
      <c r="G86" s="8">
        <v>3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>
        <v>14</v>
      </c>
    </row>
    <row r="87" spans="1:22" ht="30" x14ac:dyDescent="0.25">
      <c r="A87" s="9" t="s">
        <v>284</v>
      </c>
      <c r="B87" s="8"/>
      <c r="C87" s="8"/>
      <c r="D87" s="8"/>
      <c r="E87" s="8"/>
      <c r="F87" s="8"/>
      <c r="G87" s="8"/>
      <c r="H87" s="8">
        <v>3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v>3</v>
      </c>
    </row>
    <row r="88" spans="1:22" ht="30" x14ac:dyDescent="0.25">
      <c r="A88" s="9" t="s">
        <v>285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>
        <v>2</v>
      </c>
      <c r="S88" s="8"/>
      <c r="T88" s="8"/>
      <c r="U88" s="8"/>
      <c r="V88" s="8">
        <v>2</v>
      </c>
    </row>
    <row r="89" spans="1:22" ht="30" x14ac:dyDescent="0.25">
      <c r="A89" s="9" t="s">
        <v>286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>
        <v>1</v>
      </c>
      <c r="N89" s="8"/>
      <c r="O89" s="8"/>
      <c r="P89" s="8"/>
      <c r="Q89" s="8"/>
      <c r="R89" s="8"/>
      <c r="S89" s="8"/>
      <c r="T89" s="8"/>
      <c r="U89" s="8"/>
      <c r="V89" s="8">
        <v>1</v>
      </c>
    </row>
    <row r="90" spans="1:22" ht="30" x14ac:dyDescent="0.25">
      <c r="A90" s="9" t="s">
        <v>287</v>
      </c>
      <c r="B90" s="8"/>
      <c r="C90" s="8"/>
      <c r="D90" s="8"/>
      <c r="E90" s="8">
        <v>1</v>
      </c>
      <c r="F90" s="8"/>
      <c r="G90" s="8"/>
      <c r="H90" s="8">
        <v>2</v>
      </c>
      <c r="I90" s="8"/>
      <c r="J90" s="8"/>
      <c r="K90" s="8">
        <v>3</v>
      </c>
      <c r="L90" s="8">
        <v>1</v>
      </c>
      <c r="M90" s="8">
        <v>1</v>
      </c>
      <c r="N90" s="8"/>
      <c r="O90" s="8"/>
      <c r="P90" s="8">
        <v>1</v>
      </c>
      <c r="Q90" s="8"/>
      <c r="R90" s="8"/>
      <c r="S90" s="8">
        <v>1</v>
      </c>
      <c r="T90" s="8"/>
      <c r="U90" s="8"/>
      <c r="V90" s="8">
        <v>10</v>
      </c>
    </row>
    <row r="91" spans="1:22" ht="30" x14ac:dyDescent="0.25">
      <c r="A91" s="9" t="s">
        <v>288</v>
      </c>
      <c r="B91" s="8"/>
      <c r="C91" s="8"/>
      <c r="D91" s="8"/>
      <c r="E91" s="8"/>
      <c r="F91" s="8"/>
      <c r="G91" s="8"/>
      <c r="H91" s="8">
        <v>2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v>2</v>
      </c>
    </row>
    <row r="92" spans="1:22" ht="30" x14ac:dyDescent="0.25">
      <c r="A92" s="9" t="s">
        <v>289</v>
      </c>
      <c r="B92" s="8"/>
      <c r="C92" s="8"/>
      <c r="D92" s="8"/>
      <c r="E92" s="8">
        <v>1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v>1</v>
      </c>
    </row>
    <row r="93" spans="1:22" x14ac:dyDescent="0.25">
      <c r="A93" s="9" t="s">
        <v>290</v>
      </c>
      <c r="B93" s="8"/>
      <c r="C93" s="8"/>
      <c r="D93" s="8"/>
      <c r="E93" s="8"/>
      <c r="F93" s="8"/>
      <c r="G93" s="8">
        <v>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v>1</v>
      </c>
    </row>
    <row r="94" spans="1:22" ht="30" x14ac:dyDescent="0.25">
      <c r="A94" s="9" t="s">
        <v>291</v>
      </c>
      <c r="B94" s="8"/>
      <c r="C94" s="8"/>
      <c r="D94" s="8"/>
      <c r="E94" s="8"/>
      <c r="F94" s="8">
        <v>1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>
        <v>1</v>
      </c>
    </row>
    <row r="95" spans="1:22" x14ac:dyDescent="0.25">
      <c r="A95" s="9" t="s">
        <v>292</v>
      </c>
      <c r="B95" s="8"/>
      <c r="C95" s="8"/>
      <c r="D95" s="8"/>
      <c r="E95" s="8"/>
      <c r="F95" s="8"/>
      <c r="G95" s="8"/>
      <c r="H95" s="8">
        <v>1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v>1</v>
      </c>
    </row>
    <row r="96" spans="1:22" ht="30" x14ac:dyDescent="0.25">
      <c r="A96" s="9" t="s">
        <v>293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>
        <v>1</v>
      </c>
      <c r="R96" s="8"/>
      <c r="S96" s="8"/>
      <c r="T96" s="8"/>
      <c r="U96" s="8"/>
      <c r="V96" s="8">
        <v>1</v>
      </c>
    </row>
    <row r="97" spans="1:22" ht="30" x14ac:dyDescent="0.25">
      <c r="A97" s="9" t="s">
        <v>294</v>
      </c>
      <c r="B97" s="8"/>
      <c r="C97" s="8"/>
      <c r="D97" s="8"/>
      <c r="E97" s="8"/>
      <c r="F97" s="8">
        <v>1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v>1</v>
      </c>
    </row>
    <row r="98" spans="1:22" x14ac:dyDescent="0.25">
      <c r="A98" s="9" t="s">
        <v>295</v>
      </c>
      <c r="B98" s="8"/>
      <c r="C98" s="8"/>
      <c r="D98" s="8"/>
      <c r="E98" s="8"/>
      <c r="F98" s="8"/>
      <c r="G98" s="8"/>
      <c r="H98" s="8"/>
      <c r="I98" s="8"/>
      <c r="J98" s="8">
        <v>1</v>
      </c>
      <c r="K98" s="8"/>
      <c r="L98" s="8"/>
      <c r="M98" s="8"/>
      <c r="N98" s="8"/>
      <c r="O98" s="8"/>
      <c r="P98" s="8"/>
      <c r="Q98" s="8">
        <v>10</v>
      </c>
      <c r="R98" s="8"/>
      <c r="S98" s="8"/>
      <c r="T98" s="8"/>
      <c r="U98" s="8"/>
      <c r="V98" s="8">
        <v>11</v>
      </c>
    </row>
    <row r="99" spans="1:22" x14ac:dyDescent="0.25">
      <c r="A99" s="9" t="s">
        <v>296</v>
      </c>
      <c r="B99" s="8">
        <v>88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>
        <v>3</v>
      </c>
      <c r="S99" s="8"/>
      <c r="T99" s="8"/>
      <c r="U99" s="8"/>
      <c r="V99" s="8">
        <v>91</v>
      </c>
    </row>
    <row r="100" spans="1:22" x14ac:dyDescent="0.25">
      <c r="A100" s="9" t="s">
        <v>297</v>
      </c>
      <c r="B100" s="8"/>
      <c r="C100" s="8"/>
      <c r="D100" s="8"/>
      <c r="E100" s="8"/>
      <c r="F100" s="8">
        <v>1</v>
      </c>
      <c r="G100" s="8">
        <v>1</v>
      </c>
      <c r="H100" s="8"/>
      <c r="I100" s="8"/>
      <c r="J100" s="8">
        <v>1</v>
      </c>
      <c r="K100" s="8"/>
      <c r="L100" s="8"/>
      <c r="M100" s="8"/>
      <c r="N100" s="8"/>
      <c r="O100" s="8"/>
      <c r="P100" s="8"/>
      <c r="Q100" s="8">
        <v>10</v>
      </c>
      <c r="R100" s="8"/>
      <c r="S100" s="8">
        <v>1</v>
      </c>
      <c r="T100" s="8"/>
      <c r="U100" s="8"/>
      <c r="V100" s="8">
        <v>14</v>
      </c>
    </row>
    <row r="101" spans="1:22" x14ac:dyDescent="0.25">
      <c r="A101" s="9" t="s">
        <v>298</v>
      </c>
      <c r="B101" s="8"/>
      <c r="C101" s="8">
        <v>8</v>
      </c>
      <c r="D101" s="8"/>
      <c r="E101" s="8"/>
      <c r="F101" s="8"/>
      <c r="G101" s="8"/>
      <c r="H101" s="8">
        <v>7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>
        <v>11</v>
      </c>
      <c r="T101" s="8"/>
      <c r="U101" s="8"/>
      <c r="V101" s="8">
        <v>26</v>
      </c>
    </row>
    <row r="102" spans="1:22" ht="30" x14ac:dyDescent="0.25">
      <c r="A102" s="9" t="s">
        <v>299</v>
      </c>
      <c r="B102" s="8"/>
      <c r="C102" s="8"/>
      <c r="D102" s="8"/>
      <c r="E102" s="8"/>
      <c r="F102" s="8"/>
      <c r="G102" s="8"/>
      <c r="H102" s="8">
        <v>1</v>
      </c>
      <c r="I102" s="8"/>
      <c r="J102" s="8"/>
      <c r="K102" s="8"/>
      <c r="L102" s="8"/>
      <c r="M102" s="8">
        <v>25</v>
      </c>
      <c r="N102" s="8"/>
      <c r="O102" s="8"/>
      <c r="P102" s="8"/>
      <c r="Q102" s="8"/>
      <c r="R102" s="8"/>
      <c r="S102" s="8"/>
      <c r="T102" s="8"/>
      <c r="U102" s="8"/>
      <c r="V102" s="8">
        <v>26</v>
      </c>
    </row>
    <row r="103" spans="1:22" x14ac:dyDescent="0.25">
      <c r="A103" s="9" t="s">
        <v>300</v>
      </c>
      <c r="B103" s="8">
        <v>2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>
        <v>2</v>
      </c>
      <c r="O103" s="8"/>
      <c r="P103" s="8"/>
      <c r="Q103" s="8"/>
      <c r="R103" s="8"/>
      <c r="S103" s="8"/>
      <c r="T103" s="8"/>
      <c r="U103" s="8"/>
      <c r="V103" s="8">
        <v>4</v>
      </c>
    </row>
    <row r="104" spans="1:22" ht="30" x14ac:dyDescent="0.25">
      <c r="A104" s="9" t="s">
        <v>301</v>
      </c>
      <c r="B104" s="8">
        <v>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>
        <v>1</v>
      </c>
    </row>
    <row r="105" spans="1:22" x14ac:dyDescent="0.25">
      <c r="A105" s="9" t="s">
        <v>302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>
        <v>2</v>
      </c>
      <c r="U105" s="8"/>
      <c r="V105" s="8">
        <v>2</v>
      </c>
    </row>
    <row r="106" spans="1:22" ht="15.75" thickBot="1" x14ac:dyDescent="0.3">
      <c r="A106" s="47" t="s">
        <v>303</v>
      </c>
      <c r="B106" s="48"/>
      <c r="C106" s="48"/>
      <c r="D106" s="48"/>
      <c r="E106" s="48">
        <v>1</v>
      </c>
      <c r="F106" s="48"/>
      <c r="G106" s="48">
        <v>1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>
        <v>15</v>
      </c>
      <c r="T106" s="48"/>
      <c r="U106" s="48"/>
      <c r="V106" s="48">
        <v>17</v>
      </c>
    </row>
    <row r="107" spans="1:22" ht="15.75" thickTop="1" x14ac:dyDescent="0.25">
      <c r="A107" s="49" t="s">
        <v>304</v>
      </c>
      <c r="B107" s="50">
        <f t="shared" ref="B107:V107" si="0">SUM(B2:B106)</f>
        <v>173</v>
      </c>
      <c r="C107" s="50">
        <f t="shared" si="0"/>
        <v>45</v>
      </c>
      <c r="D107" s="50">
        <f t="shared" si="0"/>
        <v>3</v>
      </c>
      <c r="E107" s="50">
        <f t="shared" si="0"/>
        <v>35</v>
      </c>
      <c r="F107" s="50">
        <f t="shared" si="0"/>
        <v>39</v>
      </c>
      <c r="G107" s="50">
        <f t="shared" si="0"/>
        <v>167</v>
      </c>
      <c r="H107" s="50">
        <f t="shared" si="0"/>
        <v>255</v>
      </c>
      <c r="I107" s="50">
        <f t="shared" si="0"/>
        <v>3</v>
      </c>
      <c r="J107" s="50">
        <f t="shared" si="0"/>
        <v>19</v>
      </c>
      <c r="K107" s="50">
        <f t="shared" si="0"/>
        <v>1070</v>
      </c>
      <c r="L107" s="50">
        <f t="shared" si="0"/>
        <v>6</v>
      </c>
      <c r="M107" s="50">
        <f t="shared" si="0"/>
        <v>662</v>
      </c>
      <c r="N107" s="50">
        <f t="shared" si="0"/>
        <v>2</v>
      </c>
      <c r="O107" s="50">
        <f t="shared" si="0"/>
        <v>113</v>
      </c>
      <c r="P107" s="50">
        <f t="shared" si="0"/>
        <v>5</v>
      </c>
      <c r="Q107" s="50">
        <f t="shared" si="0"/>
        <v>141</v>
      </c>
      <c r="R107" s="50">
        <f t="shared" si="0"/>
        <v>23</v>
      </c>
      <c r="S107" s="50">
        <f t="shared" si="0"/>
        <v>128</v>
      </c>
      <c r="T107" s="50">
        <f t="shared" si="0"/>
        <v>6</v>
      </c>
      <c r="U107" s="50">
        <f t="shared" si="0"/>
        <v>16</v>
      </c>
      <c r="V107" s="51">
        <f t="shared" si="0"/>
        <v>2911</v>
      </c>
    </row>
    <row r="108" spans="1:22" x14ac:dyDescent="0.25">
      <c r="A108" s="52" t="s">
        <v>305</v>
      </c>
      <c r="B108" s="53">
        <f>COUNT(B2:B106)</f>
        <v>18</v>
      </c>
      <c r="C108" s="53">
        <f t="shared" ref="C108:V108" si="1">COUNT(C2:C106)</f>
        <v>8</v>
      </c>
      <c r="D108" s="53">
        <f t="shared" si="1"/>
        <v>3</v>
      </c>
      <c r="E108" s="53">
        <f t="shared" si="1"/>
        <v>16</v>
      </c>
      <c r="F108" s="53">
        <f t="shared" si="1"/>
        <v>6</v>
      </c>
      <c r="G108" s="53">
        <f t="shared" si="1"/>
        <v>8</v>
      </c>
      <c r="H108" s="53">
        <f t="shared" si="1"/>
        <v>22</v>
      </c>
      <c r="I108" s="53">
        <f t="shared" si="1"/>
        <v>2</v>
      </c>
      <c r="J108" s="53">
        <f t="shared" si="1"/>
        <v>8</v>
      </c>
      <c r="K108" s="53">
        <f t="shared" si="1"/>
        <v>17</v>
      </c>
      <c r="L108" s="53">
        <f t="shared" si="1"/>
        <v>6</v>
      </c>
      <c r="M108" s="53">
        <f t="shared" si="1"/>
        <v>22</v>
      </c>
      <c r="N108" s="53">
        <f t="shared" si="1"/>
        <v>1</v>
      </c>
      <c r="O108" s="53">
        <f t="shared" si="1"/>
        <v>9</v>
      </c>
      <c r="P108" s="53">
        <f t="shared" si="1"/>
        <v>3</v>
      </c>
      <c r="Q108" s="53">
        <f t="shared" si="1"/>
        <v>11</v>
      </c>
      <c r="R108" s="53">
        <f t="shared" si="1"/>
        <v>9</v>
      </c>
      <c r="S108" s="53">
        <f t="shared" si="1"/>
        <v>13</v>
      </c>
      <c r="T108" s="53">
        <f t="shared" si="1"/>
        <v>5</v>
      </c>
      <c r="U108" s="53">
        <f t="shared" si="1"/>
        <v>5</v>
      </c>
      <c r="V108" s="54">
        <f t="shared" si="1"/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6"/>
  <sheetViews>
    <sheetView workbookViewId="0">
      <selection activeCell="Z1" sqref="Z1"/>
    </sheetView>
  </sheetViews>
  <sheetFormatPr defaultRowHeight="15" x14ac:dyDescent="0.25"/>
  <cols>
    <col min="1" max="1" width="10.7109375" customWidth="1"/>
    <col min="2" max="2" width="33.140625" bestFit="1" customWidth="1"/>
    <col min="3" max="20" width="3.42578125" bestFit="1" customWidth="1"/>
    <col min="21" max="21" width="3.85546875" bestFit="1" customWidth="1"/>
    <col min="22" max="22" width="3.42578125" bestFit="1" customWidth="1"/>
    <col min="23" max="23" width="3.85546875" bestFit="1" customWidth="1"/>
  </cols>
  <sheetData>
    <row r="1" spans="1:23" s="2" customFormat="1" ht="119.25" thickBot="1" x14ac:dyDescent="0.3">
      <c r="A1" s="62" t="s">
        <v>533</v>
      </c>
      <c r="B1" s="37" t="s">
        <v>117</v>
      </c>
      <c r="C1" s="38" t="s">
        <v>118</v>
      </c>
      <c r="D1" s="38" t="s">
        <v>31</v>
      </c>
      <c r="E1" s="38" t="s">
        <v>119</v>
      </c>
      <c r="F1" s="38" t="s">
        <v>120</v>
      </c>
      <c r="G1" s="38" t="s">
        <v>121</v>
      </c>
      <c r="H1" s="38" t="s">
        <v>31</v>
      </c>
      <c r="I1" s="38" t="s">
        <v>42</v>
      </c>
      <c r="J1" s="38" t="s">
        <v>123</v>
      </c>
      <c r="K1" s="38" t="s">
        <v>124</v>
      </c>
      <c r="L1" s="38" t="s">
        <v>125</v>
      </c>
      <c r="M1" s="38" t="s">
        <v>126</v>
      </c>
      <c r="N1" s="38" t="s">
        <v>127</v>
      </c>
      <c r="O1" s="38" t="s">
        <v>15</v>
      </c>
      <c r="P1" s="38" t="s">
        <v>128</v>
      </c>
      <c r="Q1" s="38" t="s">
        <v>129</v>
      </c>
      <c r="R1" s="38" t="s">
        <v>130</v>
      </c>
      <c r="S1" s="38" t="s">
        <v>131</v>
      </c>
      <c r="T1" s="38" t="s">
        <v>530</v>
      </c>
      <c r="U1" s="38" t="s">
        <v>133</v>
      </c>
      <c r="V1" s="38" t="s">
        <v>197</v>
      </c>
      <c r="W1" s="38" t="s">
        <v>134</v>
      </c>
    </row>
    <row r="2" spans="1:23" ht="15.75" thickTop="1" x14ac:dyDescent="0.25">
      <c r="A2" s="29" t="s">
        <v>535</v>
      </c>
      <c r="B2" s="39" t="s">
        <v>136</v>
      </c>
      <c r="C2" s="30"/>
      <c r="D2" s="30"/>
      <c r="E2" s="30">
        <v>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>
        <f t="shared" ref="V2:V33" si="0">COUNT(C2:U2)</f>
        <v>1</v>
      </c>
      <c r="W2" s="30">
        <f t="shared" ref="W2:W33" si="1">SUM(C2:U2)</f>
        <v>4</v>
      </c>
    </row>
    <row r="3" spans="1:23" x14ac:dyDescent="0.25">
      <c r="A3" s="31" t="s">
        <v>535</v>
      </c>
      <c r="B3" s="40" t="s">
        <v>144</v>
      </c>
      <c r="C3" s="32"/>
      <c r="D3" s="32">
        <v>1</v>
      </c>
      <c r="E3" s="32"/>
      <c r="F3" s="32"/>
      <c r="G3" s="32"/>
      <c r="H3" s="32"/>
      <c r="I3" s="32"/>
      <c r="J3" s="32"/>
      <c r="K3" s="32"/>
      <c r="L3" s="32"/>
      <c r="M3" s="32"/>
      <c r="N3" s="32">
        <v>1</v>
      </c>
      <c r="O3" s="32"/>
      <c r="P3" s="32"/>
      <c r="Q3" s="32"/>
      <c r="R3" s="32"/>
      <c r="S3" s="32"/>
      <c r="T3" s="32"/>
      <c r="U3" s="32">
        <v>1</v>
      </c>
      <c r="V3" s="30">
        <f t="shared" si="0"/>
        <v>3</v>
      </c>
      <c r="W3" s="30">
        <f t="shared" si="1"/>
        <v>3</v>
      </c>
    </row>
    <row r="4" spans="1:23" x14ac:dyDescent="0.25">
      <c r="A4" s="31" t="s">
        <v>535</v>
      </c>
      <c r="B4" s="40" t="s">
        <v>152</v>
      </c>
      <c r="C4" s="32"/>
      <c r="D4" s="32"/>
      <c r="E4" s="32">
        <v>1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0">
        <f t="shared" si="0"/>
        <v>1</v>
      </c>
      <c r="W4" s="30">
        <f t="shared" si="1"/>
        <v>1</v>
      </c>
    </row>
    <row r="5" spans="1:23" x14ac:dyDescent="0.25">
      <c r="A5" s="31" t="s">
        <v>535</v>
      </c>
      <c r="B5" s="40" t="s">
        <v>532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>
        <v>1</v>
      </c>
      <c r="O5" s="32"/>
      <c r="P5" s="32"/>
      <c r="Q5" s="32"/>
      <c r="R5" s="32"/>
      <c r="S5" s="32"/>
      <c r="T5" s="32"/>
      <c r="U5" s="32"/>
      <c r="V5" s="30">
        <f t="shared" si="0"/>
        <v>1</v>
      </c>
      <c r="W5" s="30">
        <f t="shared" si="1"/>
        <v>1</v>
      </c>
    </row>
    <row r="6" spans="1:23" x14ac:dyDescent="0.25">
      <c r="A6" s="31" t="s">
        <v>537</v>
      </c>
      <c r="B6" s="40" t="s">
        <v>139</v>
      </c>
      <c r="C6" s="32"/>
      <c r="D6" s="32"/>
      <c r="E6" s="32"/>
      <c r="F6" s="32"/>
      <c r="G6" s="32">
        <v>1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0">
        <f t="shared" si="0"/>
        <v>1</v>
      </c>
      <c r="W6" s="30">
        <f t="shared" si="1"/>
        <v>1</v>
      </c>
    </row>
    <row r="7" spans="1:23" x14ac:dyDescent="0.25">
      <c r="A7" s="31" t="s">
        <v>537</v>
      </c>
      <c r="B7" s="40" t="s">
        <v>140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>
        <v>1</v>
      </c>
      <c r="V7" s="30">
        <f t="shared" si="0"/>
        <v>1</v>
      </c>
      <c r="W7" s="30">
        <f t="shared" si="1"/>
        <v>1</v>
      </c>
    </row>
    <row r="8" spans="1:23" x14ac:dyDescent="0.25">
      <c r="A8" s="31" t="s">
        <v>537</v>
      </c>
      <c r="B8" s="40" t="s">
        <v>142</v>
      </c>
      <c r="C8" s="32"/>
      <c r="D8" s="32"/>
      <c r="E8" s="32"/>
      <c r="F8" s="32"/>
      <c r="G8" s="32"/>
      <c r="H8" s="32"/>
      <c r="I8" s="32"/>
      <c r="J8" s="32">
        <v>1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0">
        <f t="shared" si="0"/>
        <v>1</v>
      </c>
      <c r="W8" s="30">
        <f t="shared" si="1"/>
        <v>1</v>
      </c>
    </row>
    <row r="9" spans="1:23" x14ac:dyDescent="0.25">
      <c r="A9" s="31" t="s">
        <v>537</v>
      </c>
      <c r="B9" s="40" t="s">
        <v>143</v>
      </c>
      <c r="C9" s="32"/>
      <c r="D9" s="32"/>
      <c r="E9" s="32"/>
      <c r="F9" s="32"/>
      <c r="G9" s="32">
        <v>1</v>
      </c>
      <c r="H9" s="32"/>
      <c r="I9" s="32"/>
      <c r="J9" s="32">
        <v>1</v>
      </c>
      <c r="K9" s="32"/>
      <c r="L9" s="32">
        <v>1</v>
      </c>
      <c r="M9" s="32"/>
      <c r="N9" s="32">
        <v>2</v>
      </c>
      <c r="O9" s="32"/>
      <c r="P9" s="32"/>
      <c r="Q9" s="32"/>
      <c r="R9" s="32"/>
      <c r="S9" s="32"/>
      <c r="T9" s="32"/>
      <c r="U9" s="32"/>
      <c r="V9" s="30">
        <f t="shared" si="0"/>
        <v>4</v>
      </c>
      <c r="W9" s="30">
        <f t="shared" si="1"/>
        <v>5</v>
      </c>
    </row>
    <row r="10" spans="1:23" x14ac:dyDescent="0.25">
      <c r="A10" s="31" t="s">
        <v>537</v>
      </c>
      <c r="B10" s="40" t="s">
        <v>145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v>1</v>
      </c>
      <c r="P10" s="32"/>
      <c r="Q10" s="32"/>
      <c r="R10" s="32"/>
      <c r="S10" s="32"/>
      <c r="T10" s="32"/>
      <c r="U10" s="32">
        <v>1</v>
      </c>
      <c r="V10" s="30">
        <f t="shared" si="0"/>
        <v>2</v>
      </c>
      <c r="W10" s="30">
        <f t="shared" si="1"/>
        <v>2</v>
      </c>
    </row>
    <row r="11" spans="1:23" x14ac:dyDescent="0.25">
      <c r="A11" s="31" t="s">
        <v>537</v>
      </c>
      <c r="B11" s="40" t="s">
        <v>146</v>
      </c>
      <c r="C11" s="32"/>
      <c r="D11" s="32"/>
      <c r="E11" s="32"/>
      <c r="F11" s="32"/>
      <c r="G11" s="32"/>
      <c r="H11" s="32"/>
      <c r="I11" s="32"/>
      <c r="J11" s="32"/>
      <c r="K11" s="32">
        <v>1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0">
        <f t="shared" si="0"/>
        <v>1</v>
      </c>
      <c r="W11" s="30">
        <f t="shared" si="1"/>
        <v>1</v>
      </c>
    </row>
    <row r="12" spans="1:23" x14ac:dyDescent="0.25">
      <c r="A12" s="31" t="s">
        <v>537</v>
      </c>
      <c r="B12" s="40" t="s">
        <v>147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v>1</v>
      </c>
      <c r="O12" s="32">
        <v>1</v>
      </c>
      <c r="P12" s="32"/>
      <c r="Q12" s="32"/>
      <c r="R12" s="32"/>
      <c r="S12" s="32"/>
      <c r="T12" s="32"/>
      <c r="U12" s="32"/>
      <c r="V12" s="30">
        <f t="shared" si="0"/>
        <v>2</v>
      </c>
      <c r="W12" s="30">
        <f t="shared" si="1"/>
        <v>2</v>
      </c>
    </row>
    <row r="13" spans="1:23" x14ac:dyDescent="0.25">
      <c r="A13" s="31" t="s">
        <v>537</v>
      </c>
      <c r="B13" s="40" t="s">
        <v>149</v>
      </c>
      <c r="C13" s="32">
        <v>2</v>
      </c>
      <c r="D13" s="32">
        <v>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>
        <v>2</v>
      </c>
      <c r="P13" s="32"/>
      <c r="Q13" s="32"/>
      <c r="R13" s="32"/>
      <c r="S13" s="32"/>
      <c r="T13" s="32"/>
      <c r="U13" s="32"/>
      <c r="V13" s="30">
        <f t="shared" si="0"/>
        <v>3</v>
      </c>
      <c r="W13" s="30">
        <f t="shared" si="1"/>
        <v>5</v>
      </c>
    </row>
    <row r="14" spans="1:23" x14ac:dyDescent="0.25">
      <c r="A14" s="31" t="s">
        <v>537</v>
      </c>
      <c r="B14" s="40" t="s">
        <v>151</v>
      </c>
      <c r="C14" s="32"/>
      <c r="D14" s="32"/>
      <c r="E14" s="32"/>
      <c r="F14" s="32"/>
      <c r="G14" s="32"/>
      <c r="H14" s="32"/>
      <c r="I14" s="32"/>
      <c r="J14" s="32"/>
      <c r="K14" s="32">
        <v>1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0">
        <f t="shared" si="0"/>
        <v>1</v>
      </c>
      <c r="W14" s="30">
        <f t="shared" si="1"/>
        <v>1</v>
      </c>
    </row>
    <row r="15" spans="1:23" x14ac:dyDescent="0.25">
      <c r="A15" s="31" t="s">
        <v>537</v>
      </c>
      <c r="B15" s="40" t="s">
        <v>155</v>
      </c>
      <c r="C15" s="32"/>
      <c r="D15" s="32"/>
      <c r="E15" s="32"/>
      <c r="F15" s="32"/>
      <c r="G15" s="32">
        <v>1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0">
        <f t="shared" si="0"/>
        <v>1</v>
      </c>
      <c r="W15" s="30">
        <f t="shared" si="1"/>
        <v>1</v>
      </c>
    </row>
    <row r="16" spans="1:23" x14ac:dyDescent="0.25">
      <c r="A16" s="31" t="s">
        <v>537</v>
      </c>
      <c r="B16" s="40" t="s">
        <v>156</v>
      </c>
      <c r="C16" s="32"/>
      <c r="D16" s="32"/>
      <c r="E16" s="32"/>
      <c r="F16" s="32"/>
      <c r="G16" s="32"/>
      <c r="H16" s="32"/>
      <c r="I16" s="32"/>
      <c r="J16" s="32"/>
      <c r="K16" s="32">
        <v>1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0">
        <f t="shared" si="0"/>
        <v>1</v>
      </c>
      <c r="W16" s="30">
        <f t="shared" si="1"/>
        <v>1</v>
      </c>
    </row>
    <row r="17" spans="1:23" x14ac:dyDescent="0.25">
      <c r="A17" s="31" t="s">
        <v>537</v>
      </c>
      <c r="B17" s="40" t="s">
        <v>158</v>
      </c>
      <c r="C17" s="32"/>
      <c r="D17" s="32"/>
      <c r="E17" s="32"/>
      <c r="F17" s="32"/>
      <c r="G17" s="32"/>
      <c r="H17" s="32"/>
      <c r="I17" s="32"/>
      <c r="J17" s="32">
        <v>1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0">
        <f t="shared" si="0"/>
        <v>1</v>
      </c>
      <c r="W17" s="30">
        <f t="shared" si="1"/>
        <v>1</v>
      </c>
    </row>
    <row r="18" spans="1:23" x14ac:dyDescent="0.25">
      <c r="A18" s="31" t="s">
        <v>537</v>
      </c>
      <c r="B18" s="40" t="s">
        <v>159</v>
      </c>
      <c r="C18" s="32"/>
      <c r="D18" s="32"/>
      <c r="E18" s="32"/>
      <c r="F18" s="32"/>
      <c r="G18" s="32">
        <v>1</v>
      </c>
      <c r="H18" s="32"/>
      <c r="I18" s="32"/>
      <c r="J18" s="32"/>
      <c r="K18" s="32"/>
      <c r="L18" s="32"/>
      <c r="M18" s="32"/>
      <c r="N18" s="32">
        <v>1</v>
      </c>
      <c r="O18" s="32"/>
      <c r="P18" s="32"/>
      <c r="Q18" s="32"/>
      <c r="R18" s="32"/>
      <c r="S18" s="32"/>
      <c r="T18" s="32"/>
      <c r="U18" s="32"/>
      <c r="V18" s="30">
        <f t="shared" si="0"/>
        <v>2</v>
      </c>
      <c r="W18" s="30">
        <f t="shared" si="1"/>
        <v>2</v>
      </c>
    </row>
    <row r="19" spans="1:23" x14ac:dyDescent="0.25">
      <c r="A19" s="31" t="s">
        <v>537</v>
      </c>
      <c r="B19" s="40" t="s">
        <v>160</v>
      </c>
      <c r="C19" s="32"/>
      <c r="D19" s="32"/>
      <c r="E19" s="32"/>
      <c r="F19" s="32"/>
      <c r="G19" s="32">
        <v>1</v>
      </c>
      <c r="H19" s="32"/>
      <c r="I19" s="32"/>
      <c r="J19" s="32"/>
      <c r="K19" s="32"/>
      <c r="L19" s="32"/>
      <c r="M19" s="32"/>
      <c r="N19" s="32"/>
      <c r="O19" s="32">
        <v>1</v>
      </c>
      <c r="P19" s="32"/>
      <c r="Q19" s="32"/>
      <c r="R19" s="32"/>
      <c r="S19" s="32">
        <v>2</v>
      </c>
      <c r="T19" s="32"/>
      <c r="U19" s="32"/>
      <c r="V19" s="30">
        <f t="shared" si="0"/>
        <v>3</v>
      </c>
      <c r="W19" s="30">
        <f t="shared" si="1"/>
        <v>4</v>
      </c>
    </row>
    <row r="20" spans="1:23" x14ac:dyDescent="0.25">
      <c r="A20" s="31" t="s">
        <v>537</v>
      </c>
      <c r="B20" s="40" t="s">
        <v>161</v>
      </c>
      <c r="C20" s="32"/>
      <c r="D20" s="32">
        <v>1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2</v>
      </c>
      <c r="P20" s="32"/>
      <c r="Q20" s="32">
        <v>1</v>
      </c>
      <c r="R20" s="32"/>
      <c r="S20" s="32">
        <v>1</v>
      </c>
      <c r="T20" s="32"/>
      <c r="U20" s="32"/>
      <c r="V20" s="30">
        <f t="shared" si="0"/>
        <v>4</v>
      </c>
      <c r="W20" s="30">
        <f t="shared" si="1"/>
        <v>5</v>
      </c>
    </row>
    <row r="21" spans="1:23" x14ac:dyDescent="0.25">
      <c r="A21" s="31" t="s">
        <v>537</v>
      </c>
      <c r="B21" s="40" t="s">
        <v>163</v>
      </c>
      <c r="C21" s="32"/>
      <c r="D21" s="32">
        <v>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v>1</v>
      </c>
      <c r="P21" s="32"/>
      <c r="Q21" s="32"/>
      <c r="R21" s="32"/>
      <c r="S21" s="32"/>
      <c r="T21" s="32"/>
      <c r="U21" s="32"/>
      <c r="V21" s="30">
        <f t="shared" si="0"/>
        <v>2</v>
      </c>
      <c r="W21" s="30">
        <f t="shared" si="1"/>
        <v>2</v>
      </c>
    </row>
    <row r="22" spans="1:23" x14ac:dyDescent="0.25">
      <c r="A22" s="31" t="s">
        <v>537</v>
      </c>
      <c r="B22" s="40" t="s">
        <v>165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>
        <v>2</v>
      </c>
      <c r="P22" s="32"/>
      <c r="Q22" s="32"/>
      <c r="R22" s="32"/>
      <c r="S22" s="32"/>
      <c r="T22" s="32"/>
      <c r="U22" s="32"/>
      <c r="V22" s="30">
        <f t="shared" si="0"/>
        <v>1</v>
      </c>
      <c r="W22" s="30">
        <f t="shared" si="1"/>
        <v>2</v>
      </c>
    </row>
    <row r="23" spans="1:23" x14ac:dyDescent="0.25">
      <c r="A23" s="31" t="s">
        <v>537</v>
      </c>
      <c r="B23" s="40" t="s">
        <v>166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>
        <v>3</v>
      </c>
      <c r="N23" s="32"/>
      <c r="O23" s="32"/>
      <c r="P23" s="32"/>
      <c r="Q23" s="32"/>
      <c r="R23" s="32"/>
      <c r="S23" s="32"/>
      <c r="T23" s="32"/>
      <c r="U23" s="32"/>
      <c r="V23" s="30">
        <f t="shared" si="0"/>
        <v>1</v>
      </c>
      <c r="W23" s="30">
        <f t="shared" si="1"/>
        <v>3</v>
      </c>
    </row>
    <row r="24" spans="1:23" x14ac:dyDescent="0.25">
      <c r="A24" s="31" t="s">
        <v>537</v>
      </c>
      <c r="B24" s="40" t="s">
        <v>167</v>
      </c>
      <c r="C24" s="32"/>
      <c r="D24" s="32"/>
      <c r="E24" s="32"/>
      <c r="F24" s="32"/>
      <c r="G24" s="32">
        <v>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0">
        <f t="shared" si="0"/>
        <v>1</v>
      </c>
      <c r="W24" s="30">
        <f t="shared" si="1"/>
        <v>1</v>
      </c>
    </row>
    <row r="25" spans="1:23" x14ac:dyDescent="0.25">
      <c r="A25" s="31" t="s">
        <v>537</v>
      </c>
      <c r="B25" s="40" t="s">
        <v>168</v>
      </c>
      <c r="C25" s="32"/>
      <c r="D25" s="32"/>
      <c r="E25" s="32"/>
      <c r="F25" s="32"/>
      <c r="G25" s="32"/>
      <c r="H25" s="32"/>
      <c r="I25" s="32"/>
      <c r="J25" s="32"/>
      <c r="K25" s="32">
        <v>1</v>
      </c>
      <c r="L25" s="32"/>
      <c r="M25" s="32"/>
      <c r="N25" s="32"/>
      <c r="O25" s="32"/>
      <c r="P25" s="32"/>
      <c r="Q25" s="32"/>
      <c r="R25" s="32">
        <v>2</v>
      </c>
      <c r="S25" s="32"/>
      <c r="T25" s="32"/>
      <c r="U25" s="32"/>
      <c r="V25" s="30">
        <f t="shared" si="0"/>
        <v>2</v>
      </c>
      <c r="W25" s="30">
        <f t="shared" si="1"/>
        <v>3</v>
      </c>
    </row>
    <row r="26" spans="1:23" x14ac:dyDescent="0.25">
      <c r="A26" s="31" t="s">
        <v>537</v>
      </c>
      <c r="B26" s="40" t="s">
        <v>169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>
        <v>8</v>
      </c>
      <c r="P26" s="32"/>
      <c r="Q26" s="32"/>
      <c r="R26" s="32"/>
      <c r="S26" s="32"/>
      <c r="T26" s="32"/>
      <c r="U26" s="32"/>
      <c r="V26" s="30">
        <f t="shared" si="0"/>
        <v>1</v>
      </c>
      <c r="W26" s="30">
        <f t="shared" si="1"/>
        <v>8</v>
      </c>
    </row>
    <row r="27" spans="1:23" x14ac:dyDescent="0.25">
      <c r="A27" s="31" t="s">
        <v>537</v>
      </c>
      <c r="B27" s="40" t="s">
        <v>171</v>
      </c>
      <c r="C27" s="32"/>
      <c r="D27" s="32"/>
      <c r="E27" s="32"/>
      <c r="F27" s="32"/>
      <c r="G27" s="32"/>
      <c r="H27" s="32"/>
      <c r="I27" s="32">
        <v>1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0">
        <f t="shared" si="0"/>
        <v>1</v>
      </c>
      <c r="W27" s="30">
        <f t="shared" si="1"/>
        <v>1</v>
      </c>
    </row>
    <row r="28" spans="1:23" x14ac:dyDescent="0.25">
      <c r="A28" s="31" t="s">
        <v>537</v>
      </c>
      <c r="B28" s="40" t="s">
        <v>172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>
        <v>1</v>
      </c>
      <c r="P28" s="32"/>
      <c r="Q28" s="32"/>
      <c r="R28" s="32"/>
      <c r="S28" s="32"/>
      <c r="T28" s="32"/>
      <c r="U28" s="32"/>
      <c r="V28" s="30">
        <f t="shared" si="0"/>
        <v>1</v>
      </c>
      <c r="W28" s="30">
        <f t="shared" si="1"/>
        <v>1</v>
      </c>
    </row>
    <row r="29" spans="1:23" x14ac:dyDescent="0.25">
      <c r="A29" s="31" t="s">
        <v>537</v>
      </c>
      <c r="B29" s="40" t="s">
        <v>173</v>
      </c>
      <c r="C29" s="32"/>
      <c r="D29" s="32"/>
      <c r="E29" s="32"/>
      <c r="F29" s="32"/>
      <c r="G29" s="32"/>
      <c r="H29" s="32"/>
      <c r="I29" s="32"/>
      <c r="J29" s="32"/>
      <c r="K29" s="32">
        <v>1</v>
      </c>
      <c r="L29" s="32"/>
      <c r="M29" s="32"/>
      <c r="N29" s="32"/>
      <c r="O29" s="32"/>
      <c r="P29" s="32"/>
      <c r="Q29" s="32"/>
      <c r="R29" s="32">
        <v>1</v>
      </c>
      <c r="S29" s="32"/>
      <c r="T29" s="32">
        <v>1</v>
      </c>
      <c r="U29" s="32"/>
      <c r="V29" s="30">
        <f t="shared" si="0"/>
        <v>3</v>
      </c>
      <c r="W29" s="30">
        <f t="shared" si="1"/>
        <v>3</v>
      </c>
    </row>
    <row r="30" spans="1:23" x14ac:dyDescent="0.25">
      <c r="A30" s="31" t="s">
        <v>537</v>
      </c>
      <c r="B30" s="40" t="s">
        <v>175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>
        <v>1</v>
      </c>
      <c r="P30" s="32"/>
      <c r="Q30" s="32"/>
      <c r="R30" s="32"/>
      <c r="S30" s="32"/>
      <c r="T30" s="32"/>
      <c r="U30" s="32">
        <v>2</v>
      </c>
      <c r="V30" s="30">
        <f t="shared" si="0"/>
        <v>2</v>
      </c>
      <c r="W30" s="30">
        <f t="shared" si="1"/>
        <v>3</v>
      </c>
    </row>
    <row r="31" spans="1:23" x14ac:dyDescent="0.25">
      <c r="A31" s="31" t="s">
        <v>537</v>
      </c>
      <c r="B31" s="40" t="s">
        <v>176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v>8</v>
      </c>
      <c r="P31" s="32"/>
      <c r="Q31" s="32"/>
      <c r="R31" s="32"/>
      <c r="S31" s="32"/>
      <c r="T31" s="32"/>
      <c r="U31" s="32"/>
      <c r="V31" s="30">
        <f t="shared" si="0"/>
        <v>1</v>
      </c>
      <c r="W31" s="30">
        <f t="shared" si="1"/>
        <v>8</v>
      </c>
    </row>
    <row r="32" spans="1:23" x14ac:dyDescent="0.25">
      <c r="A32" s="31" t="s">
        <v>537</v>
      </c>
      <c r="B32" s="40" t="s">
        <v>178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>
        <v>1</v>
      </c>
      <c r="V32" s="30">
        <f t="shared" si="0"/>
        <v>1</v>
      </c>
      <c r="W32" s="30">
        <f t="shared" si="1"/>
        <v>1</v>
      </c>
    </row>
    <row r="33" spans="1:23" x14ac:dyDescent="0.25">
      <c r="A33" s="31" t="s">
        <v>537</v>
      </c>
      <c r="B33" s="40" t="s">
        <v>179</v>
      </c>
      <c r="C33" s="32"/>
      <c r="D33" s="32"/>
      <c r="E33" s="32"/>
      <c r="F33" s="32"/>
      <c r="G33" s="32">
        <v>1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>
        <v>1</v>
      </c>
      <c r="U33" s="32"/>
      <c r="V33" s="30">
        <f t="shared" si="0"/>
        <v>2</v>
      </c>
      <c r="W33" s="30">
        <f t="shared" si="1"/>
        <v>2</v>
      </c>
    </row>
    <row r="34" spans="1:23" x14ac:dyDescent="0.25">
      <c r="A34" s="31" t="s">
        <v>537</v>
      </c>
      <c r="B34" s="40" t="s">
        <v>181</v>
      </c>
      <c r="C34" s="32"/>
      <c r="D34" s="32"/>
      <c r="E34" s="32"/>
      <c r="F34" s="32"/>
      <c r="G34" s="32"/>
      <c r="H34" s="32"/>
      <c r="I34" s="32"/>
      <c r="J34" s="32">
        <v>1</v>
      </c>
      <c r="K34" s="32"/>
      <c r="L34" s="32"/>
      <c r="M34" s="32"/>
      <c r="N34" s="32">
        <v>1</v>
      </c>
      <c r="O34" s="32"/>
      <c r="P34" s="32"/>
      <c r="Q34" s="32"/>
      <c r="R34" s="32">
        <v>1</v>
      </c>
      <c r="S34" s="32"/>
      <c r="T34" s="32"/>
      <c r="U34" s="32"/>
      <c r="V34" s="30">
        <f t="shared" ref="V34:V65" si="2">COUNT(C34:U34)</f>
        <v>3</v>
      </c>
      <c r="W34" s="30">
        <f t="shared" ref="W34:W64" si="3">SUM(C34:U34)</f>
        <v>3</v>
      </c>
    </row>
    <row r="35" spans="1:23" x14ac:dyDescent="0.25">
      <c r="A35" s="31" t="s">
        <v>537</v>
      </c>
      <c r="B35" s="40" t="s">
        <v>182</v>
      </c>
      <c r="C35" s="32"/>
      <c r="D35" s="32"/>
      <c r="E35" s="32"/>
      <c r="F35" s="32"/>
      <c r="G35" s="32"/>
      <c r="H35" s="32"/>
      <c r="I35" s="32"/>
      <c r="J35" s="32"/>
      <c r="K35" s="32">
        <v>2</v>
      </c>
      <c r="L35" s="32"/>
      <c r="M35" s="32"/>
      <c r="N35" s="32"/>
      <c r="O35" s="32"/>
      <c r="P35" s="32">
        <v>1</v>
      </c>
      <c r="Q35" s="32"/>
      <c r="R35" s="32"/>
      <c r="S35" s="32"/>
      <c r="T35" s="32">
        <v>1</v>
      </c>
      <c r="U35" s="32"/>
      <c r="V35" s="30">
        <f t="shared" si="2"/>
        <v>3</v>
      </c>
      <c r="W35" s="30">
        <f t="shared" si="3"/>
        <v>4</v>
      </c>
    </row>
    <row r="36" spans="1:23" x14ac:dyDescent="0.25">
      <c r="A36" s="31" t="s">
        <v>537</v>
      </c>
      <c r="B36" s="40" t="s">
        <v>183</v>
      </c>
      <c r="C36" s="32"/>
      <c r="D36" s="32"/>
      <c r="E36" s="32"/>
      <c r="F36" s="32">
        <v>1</v>
      </c>
      <c r="G36" s="32">
        <v>3</v>
      </c>
      <c r="H36" s="32"/>
      <c r="I36" s="32"/>
      <c r="J36" s="32"/>
      <c r="K36" s="32"/>
      <c r="L36" s="32"/>
      <c r="M36" s="32"/>
      <c r="N36" s="32"/>
      <c r="O36" s="32"/>
      <c r="P36" s="32"/>
      <c r="Q36" s="32">
        <v>1</v>
      </c>
      <c r="R36" s="32"/>
      <c r="S36" s="32"/>
      <c r="T36" s="32">
        <v>1</v>
      </c>
      <c r="U36" s="32"/>
      <c r="V36" s="30">
        <f t="shared" si="2"/>
        <v>4</v>
      </c>
      <c r="W36" s="30">
        <f t="shared" si="3"/>
        <v>6</v>
      </c>
    </row>
    <row r="37" spans="1:23" x14ac:dyDescent="0.25">
      <c r="A37" s="31" t="s">
        <v>537</v>
      </c>
      <c r="B37" s="40" t="s">
        <v>184</v>
      </c>
      <c r="C37" s="32"/>
      <c r="D37" s="32"/>
      <c r="E37" s="32"/>
      <c r="F37" s="32"/>
      <c r="G37" s="32">
        <v>2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0">
        <f t="shared" si="2"/>
        <v>1</v>
      </c>
      <c r="W37" s="30">
        <f t="shared" si="3"/>
        <v>2</v>
      </c>
    </row>
    <row r="38" spans="1:23" x14ac:dyDescent="0.25">
      <c r="A38" s="31" t="s">
        <v>537</v>
      </c>
      <c r="B38" s="40" t="s">
        <v>185</v>
      </c>
      <c r="C38" s="32"/>
      <c r="D38" s="32"/>
      <c r="E38" s="32"/>
      <c r="F38" s="32"/>
      <c r="G38" s="32"/>
      <c r="H38" s="32"/>
      <c r="I38" s="32"/>
      <c r="J38" s="32">
        <v>1</v>
      </c>
      <c r="K38" s="32"/>
      <c r="L38" s="32"/>
      <c r="M38" s="32">
        <v>1</v>
      </c>
      <c r="N38" s="32"/>
      <c r="O38" s="32">
        <v>5</v>
      </c>
      <c r="P38" s="32"/>
      <c r="Q38" s="32"/>
      <c r="R38" s="32"/>
      <c r="S38" s="32"/>
      <c r="T38" s="32"/>
      <c r="U38" s="32"/>
      <c r="V38" s="30">
        <f t="shared" si="2"/>
        <v>3</v>
      </c>
      <c r="W38" s="30">
        <f t="shared" si="3"/>
        <v>7</v>
      </c>
    </row>
    <row r="39" spans="1:23" x14ac:dyDescent="0.25">
      <c r="A39" s="31" t="s">
        <v>537</v>
      </c>
      <c r="B39" s="40" t="s">
        <v>186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>
        <v>1</v>
      </c>
      <c r="P39" s="32"/>
      <c r="Q39" s="32"/>
      <c r="R39" s="32"/>
      <c r="S39" s="32"/>
      <c r="T39" s="32"/>
      <c r="U39" s="32"/>
      <c r="V39" s="30">
        <f t="shared" si="2"/>
        <v>1</v>
      </c>
      <c r="W39" s="30">
        <f t="shared" si="3"/>
        <v>1</v>
      </c>
    </row>
    <row r="40" spans="1:23" x14ac:dyDescent="0.25">
      <c r="A40" s="31" t="s">
        <v>537</v>
      </c>
      <c r="B40" s="40" t="s">
        <v>187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v>2</v>
      </c>
      <c r="P40" s="32"/>
      <c r="Q40" s="32"/>
      <c r="R40" s="32"/>
      <c r="S40" s="32"/>
      <c r="T40" s="32"/>
      <c r="U40" s="32"/>
      <c r="V40" s="30">
        <f t="shared" si="2"/>
        <v>1</v>
      </c>
      <c r="W40" s="30">
        <f t="shared" si="3"/>
        <v>2</v>
      </c>
    </row>
    <row r="41" spans="1:23" x14ac:dyDescent="0.25">
      <c r="A41" s="31" t="s">
        <v>537</v>
      </c>
      <c r="B41" s="40" t="s">
        <v>189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>
        <v>1</v>
      </c>
      <c r="O41" s="32"/>
      <c r="P41" s="32"/>
      <c r="Q41" s="32"/>
      <c r="R41" s="32"/>
      <c r="S41" s="32"/>
      <c r="T41" s="32"/>
      <c r="U41" s="32"/>
      <c r="V41" s="30">
        <f t="shared" si="2"/>
        <v>1</v>
      </c>
      <c r="W41" s="30">
        <f t="shared" si="3"/>
        <v>1</v>
      </c>
    </row>
    <row r="42" spans="1:23" x14ac:dyDescent="0.25">
      <c r="A42" s="31" t="s">
        <v>537</v>
      </c>
      <c r="B42" s="40" t="s">
        <v>191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>
        <v>6</v>
      </c>
      <c r="O42" s="32">
        <v>2</v>
      </c>
      <c r="P42" s="32"/>
      <c r="Q42" s="32"/>
      <c r="R42" s="32"/>
      <c r="S42" s="32"/>
      <c r="T42" s="32"/>
      <c r="U42" s="32"/>
      <c r="V42" s="30">
        <f t="shared" si="2"/>
        <v>2</v>
      </c>
      <c r="W42" s="30">
        <f t="shared" si="3"/>
        <v>8</v>
      </c>
    </row>
    <row r="43" spans="1:23" x14ac:dyDescent="0.25">
      <c r="A43" s="31" t="s">
        <v>537</v>
      </c>
      <c r="B43" s="40" t="s">
        <v>192</v>
      </c>
      <c r="C43" s="32"/>
      <c r="D43" s="32"/>
      <c r="E43" s="32"/>
      <c r="F43" s="32"/>
      <c r="G43" s="32">
        <v>1</v>
      </c>
      <c r="H43" s="32"/>
      <c r="I43" s="32"/>
      <c r="J43" s="32">
        <v>1</v>
      </c>
      <c r="K43" s="32"/>
      <c r="L43" s="32"/>
      <c r="M43" s="32">
        <v>1</v>
      </c>
      <c r="N43" s="32">
        <v>1</v>
      </c>
      <c r="O43" s="32"/>
      <c r="P43" s="32"/>
      <c r="Q43" s="32"/>
      <c r="R43" s="32"/>
      <c r="S43" s="32"/>
      <c r="T43" s="32"/>
      <c r="U43" s="32"/>
      <c r="V43" s="30">
        <f t="shared" si="2"/>
        <v>4</v>
      </c>
      <c r="W43" s="30">
        <f t="shared" si="3"/>
        <v>4</v>
      </c>
    </row>
    <row r="44" spans="1:23" x14ac:dyDescent="0.25">
      <c r="A44" s="31" t="s">
        <v>537</v>
      </c>
      <c r="B44" s="40" t="s">
        <v>193</v>
      </c>
      <c r="C44" s="32"/>
      <c r="D44" s="32"/>
      <c r="E44" s="32"/>
      <c r="F44" s="32"/>
      <c r="G44" s="32">
        <v>1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>
        <v>1</v>
      </c>
      <c r="U44" s="32"/>
      <c r="V44" s="30">
        <f t="shared" si="2"/>
        <v>2</v>
      </c>
      <c r="W44" s="30">
        <f t="shared" si="3"/>
        <v>2</v>
      </c>
    </row>
    <row r="45" spans="1:23" x14ac:dyDescent="0.25">
      <c r="A45" s="31" t="s">
        <v>537</v>
      </c>
      <c r="B45" s="40" t="s">
        <v>194</v>
      </c>
      <c r="C45" s="32"/>
      <c r="D45" s="32"/>
      <c r="E45" s="32"/>
      <c r="F45" s="32"/>
      <c r="G45" s="32"/>
      <c r="H45" s="32"/>
      <c r="I45" s="32"/>
      <c r="J45" s="32">
        <v>16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0">
        <f t="shared" si="2"/>
        <v>1</v>
      </c>
      <c r="W45" s="30">
        <f t="shared" si="3"/>
        <v>16</v>
      </c>
    </row>
    <row r="46" spans="1:23" x14ac:dyDescent="0.25">
      <c r="A46" s="31" t="s">
        <v>538</v>
      </c>
      <c r="B46" s="40" t="s">
        <v>154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>
        <v>10</v>
      </c>
      <c r="V46" s="30">
        <f t="shared" si="2"/>
        <v>1</v>
      </c>
      <c r="W46" s="30">
        <f t="shared" si="3"/>
        <v>10</v>
      </c>
    </row>
    <row r="47" spans="1:23" x14ac:dyDescent="0.25">
      <c r="A47" s="31" t="s">
        <v>538</v>
      </c>
      <c r="B47" s="40" t="s">
        <v>164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>
        <v>200</v>
      </c>
      <c r="V47" s="30">
        <f t="shared" si="2"/>
        <v>1</v>
      </c>
      <c r="W47" s="30">
        <f t="shared" si="3"/>
        <v>200</v>
      </c>
    </row>
    <row r="48" spans="1:23" x14ac:dyDescent="0.25">
      <c r="A48" s="31" t="s">
        <v>538</v>
      </c>
      <c r="B48" s="40" t="s">
        <v>180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>
        <v>50</v>
      </c>
      <c r="V48" s="30">
        <f t="shared" si="2"/>
        <v>1</v>
      </c>
      <c r="W48" s="30">
        <f t="shared" si="3"/>
        <v>50</v>
      </c>
    </row>
    <row r="49" spans="1:23" x14ac:dyDescent="0.25">
      <c r="A49" s="31" t="s">
        <v>534</v>
      </c>
      <c r="B49" s="40" t="s">
        <v>135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>
        <v>1</v>
      </c>
      <c r="S49" s="32"/>
      <c r="T49" s="32"/>
      <c r="U49" s="32"/>
      <c r="V49" s="30">
        <f t="shared" si="2"/>
        <v>1</v>
      </c>
      <c r="W49" s="30">
        <f t="shared" si="3"/>
        <v>1</v>
      </c>
    </row>
    <row r="50" spans="1:23" x14ac:dyDescent="0.25">
      <c r="A50" s="31" t="s">
        <v>534</v>
      </c>
      <c r="B50" s="40" t="s">
        <v>148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>
        <v>1</v>
      </c>
      <c r="P50" s="32"/>
      <c r="Q50" s="32"/>
      <c r="R50" s="32"/>
      <c r="S50" s="32"/>
      <c r="T50" s="32"/>
      <c r="U50" s="32"/>
      <c r="V50" s="30">
        <f t="shared" si="2"/>
        <v>1</v>
      </c>
      <c r="W50" s="30">
        <f t="shared" si="3"/>
        <v>1</v>
      </c>
    </row>
    <row r="51" spans="1:23" x14ac:dyDescent="0.25">
      <c r="A51" s="31" t="s">
        <v>534</v>
      </c>
      <c r="B51" s="40" t="s">
        <v>150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>
        <v>1</v>
      </c>
      <c r="N51" s="32"/>
      <c r="O51" s="32"/>
      <c r="P51" s="32"/>
      <c r="Q51" s="32"/>
      <c r="R51" s="32"/>
      <c r="S51" s="32"/>
      <c r="T51" s="32"/>
      <c r="U51" s="32"/>
      <c r="V51" s="30">
        <f t="shared" si="2"/>
        <v>1</v>
      </c>
      <c r="W51" s="30">
        <f t="shared" si="3"/>
        <v>1</v>
      </c>
    </row>
    <row r="52" spans="1:23" x14ac:dyDescent="0.25">
      <c r="A52" s="31" t="s">
        <v>534</v>
      </c>
      <c r="B52" s="40" t="s">
        <v>529</v>
      </c>
      <c r="C52" s="32"/>
      <c r="D52" s="32"/>
      <c r="E52" s="32"/>
      <c r="F52" s="32"/>
      <c r="G52" s="32">
        <v>1</v>
      </c>
      <c r="H52" s="32"/>
      <c r="I52" s="32"/>
      <c r="J52" s="32"/>
      <c r="K52" s="32"/>
      <c r="L52" s="32"/>
      <c r="M52" s="32">
        <v>1</v>
      </c>
      <c r="N52" s="32"/>
      <c r="O52" s="32"/>
      <c r="P52" s="32"/>
      <c r="Q52" s="32"/>
      <c r="R52" s="32"/>
      <c r="S52" s="32"/>
      <c r="T52" s="32"/>
      <c r="U52" s="32"/>
      <c r="V52" s="30">
        <f t="shared" si="2"/>
        <v>2</v>
      </c>
      <c r="W52" s="30">
        <f t="shared" si="3"/>
        <v>2</v>
      </c>
    </row>
    <row r="53" spans="1:23" x14ac:dyDescent="0.25">
      <c r="A53" s="31" t="s">
        <v>534</v>
      </c>
      <c r="B53" s="40" t="s">
        <v>157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>
        <v>3</v>
      </c>
      <c r="P53" s="32"/>
      <c r="Q53" s="32"/>
      <c r="R53" s="32"/>
      <c r="S53" s="32"/>
      <c r="T53" s="32">
        <v>1</v>
      </c>
      <c r="U53" s="32"/>
      <c r="V53" s="30">
        <f t="shared" si="2"/>
        <v>2</v>
      </c>
      <c r="W53" s="30">
        <f t="shared" si="3"/>
        <v>4</v>
      </c>
    </row>
    <row r="54" spans="1:23" x14ac:dyDescent="0.25">
      <c r="A54" s="31" t="s">
        <v>534</v>
      </c>
      <c r="B54" s="40" t="s">
        <v>162</v>
      </c>
      <c r="C54" s="32"/>
      <c r="D54" s="32"/>
      <c r="E54" s="32"/>
      <c r="F54" s="32"/>
      <c r="G54" s="32">
        <v>1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0">
        <f t="shared" si="2"/>
        <v>1</v>
      </c>
      <c r="W54" s="30">
        <f t="shared" si="3"/>
        <v>1</v>
      </c>
    </row>
    <row r="55" spans="1:23" x14ac:dyDescent="0.25">
      <c r="A55" s="31" t="s">
        <v>534</v>
      </c>
      <c r="B55" s="40" t="s">
        <v>531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>
        <v>1</v>
      </c>
      <c r="N55" s="32"/>
      <c r="O55" s="32"/>
      <c r="P55" s="32"/>
      <c r="Q55" s="32"/>
      <c r="R55" s="32"/>
      <c r="S55" s="32"/>
      <c r="T55" s="32"/>
      <c r="U55" s="32"/>
      <c r="V55" s="30">
        <f t="shared" si="2"/>
        <v>1</v>
      </c>
      <c r="W55" s="30">
        <f t="shared" si="3"/>
        <v>1</v>
      </c>
    </row>
    <row r="56" spans="1:23" x14ac:dyDescent="0.25">
      <c r="A56" s="31" t="s">
        <v>534</v>
      </c>
      <c r="B56" s="40" t="s">
        <v>174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>
        <v>1</v>
      </c>
      <c r="S56" s="32"/>
      <c r="T56" s="32"/>
      <c r="U56" s="32"/>
      <c r="V56" s="30">
        <f t="shared" si="2"/>
        <v>1</v>
      </c>
      <c r="W56" s="30">
        <f t="shared" si="3"/>
        <v>1</v>
      </c>
    </row>
    <row r="57" spans="1:23" x14ac:dyDescent="0.25">
      <c r="A57" s="31" t="s">
        <v>534</v>
      </c>
      <c r="B57" s="40" t="s">
        <v>177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>
        <v>2</v>
      </c>
      <c r="P57" s="32"/>
      <c r="Q57" s="32"/>
      <c r="R57" s="32"/>
      <c r="S57" s="32">
        <v>1</v>
      </c>
      <c r="T57" s="32"/>
      <c r="U57" s="32"/>
      <c r="V57" s="30">
        <f t="shared" si="2"/>
        <v>2</v>
      </c>
      <c r="W57" s="30">
        <f t="shared" si="3"/>
        <v>3</v>
      </c>
    </row>
    <row r="58" spans="1:23" x14ac:dyDescent="0.25">
      <c r="A58" s="31" t="s">
        <v>534</v>
      </c>
      <c r="B58" s="40" t="s">
        <v>190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>
        <v>1</v>
      </c>
      <c r="P58" s="32"/>
      <c r="Q58" s="32"/>
      <c r="R58" s="32"/>
      <c r="S58" s="32"/>
      <c r="T58" s="32"/>
      <c r="U58" s="32"/>
      <c r="V58" s="30">
        <f t="shared" si="2"/>
        <v>1</v>
      </c>
      <c r="W58" s="30">
        <f t="shared" si="3"/>
        <v>1</v>
      </c>
    </row>
    <row r="59" spans="1:23" x14ac:dyDescent="0.25">
      <c r="A59" s="31" t="s">
        <v>536</v>
      </c>
      <c r="B59" s="40" t="s">
        <v>137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1</v>
      </c>
      <c r="Q59" s="32"/>
      <c r="R59" s="32"/>
      <c r="S59" s="32"/>
      <c r="T59" s="32"/>
      <c r="U59" s="32"/>
      <c r="V59" s="30">
        <f t="shared" si="2"/>
        <v>1</v>
      </c>
      <c r="W59" s="30">
        <f t="shared" si="3"/>
        <v>1</v>
      </c>
    </row>
    <row r="60" spans="1:23" x14ac:dyDescent="0.25">
      <c r="A60" s="31" t="s">
        <v>536</v>
      </c>
      <c r="B60" s="40" t="s">
        <v>138</v>
      </c>
      <c r="C60" s="32"/>
      <c r="D60" s="32"/>
      <c r="E60" s="32"/>
      <c r="F60" s="32"/>
      <c r="G60" s="32">
        <v>2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>
        <v>1</v>
      </c>
      <c r="U60" s="32"/>
      <c r="V60" s="30">
        <f t="shared" si="2"/>
        <v>2</v>
      </c>
      <c r="W60" s="30">
        <f t="shared" si="3"/>
        <v>3</v>
      </c>
    </row>
    <row r="61" spans="1:23" x14ac:dyDescent="0.25">
      <c r="A61" s="31" t="s">
        <v>536</v>
      </c>
      <c r="B61" s="40" t="s">
        <v>141</v>
      </c>
      <c r="C61" s="32"/>
      <c r="D61" s="32"/>
      <c r="E61" s="32">
        <v>1</v>
      </c>
      <c r="F61" s="32"/>
      <c r="G61" s="32"/>
      <c r="H61" s="32"/>
      <c r="I61" s="32"/>
      <c r="J61" s="32"/>
      <c r="K61" s="32"/>
      <c r="L61" s="32"/>
      <c r="M61" s="32">
        <v>1</v>
      </c>
      <c r="N61" s="32"/>
      <c r="O61" s="32"/>
      <c r="P61" s="32"/>
      <c r="Q61" s="32"/>
      <c r="R61" s="32"/>
      <c r="S61" s="32"/>
      <c r="T61" s="32"/>
      <c r="U61" s="32"/>
      <c r="V61" s="30">
        <f t="shared" si="2"/>
        <v>2</v>
      </c>
      <c r="W61" s="30">
        <f t="shared" si="3"/>
        <v>2</v>
      </c>
    </row>
    <row r="62" spans="1:23" x14ac:dyDescent="0.25">
      <c r="A62" s="31" t="s">
        <v>536</v>
      </c>
      <c r="B62" s="40" t="s">
        <v>153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>
        <v>1</v>
      </c>
      <c r="S62" s="32"/>
      <c r="T62" s="32"/>
      <c r="U62" s="32"/>
      <c r="V62" s="30">
        <f t="shared" si="2"/>
        <v>1</v>
      </c>
      <c r="W62" s="30">
        <f t="shared" si="3"/>
        <v>1</v>
      </c>
    </row>
    <row r="63" spans="1:23" x14ac:dyDescent="0.25">
      <c r="A63" s="31" t="s">
        <v>536</v>
      </c>
      <c r="B63" s="40" t="s">
        <v>170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>
        <v>1</v>
      </c>
      <c r="N63" s="32">
        <v>1</v>
      </c>
      <c r="O63" s="32"/>
      <c r="P63" s="32"/>
      <c r="Q63" s="32"/>
      <c r="R63" s="32"/>
      <c r="S63" s="32"/>
      <c r="T63" s="32">
        <v>1</v>
      </c>
      <c r="U63" s="32"/>
      <c r="V63" s="30">
        <f t="shared" si="2"/>
        <v>3</v>
      </c>
      <c r="W63" s="30">
        <f t="shared" si="3"/>
        <v>3</v>
      </c>
    </row>
    <row r="64" spans="1:23" ht="15.75" thickBot="1" x14ac:dyDescent="0.3">
      <c r="A64" s="61" t="s">
        <v>536</v>
      </c>
      <c r="B64" s="41" t="s">
        <v>188</v>
      </c>
      <c r="C64" s="42"/>
      <c r="D64" s="42"/>
      <c r="E64" s="42"/>
      <c r="F64" s="42"/>
      <c r="G64" s="42"/>
      <c r="H64" s="42">
        <v>1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>
        <f t="shared" si="2"/>
        <v>1</v>
      </c>
      <c r="W64" s="42">
        <f t="shared" si="3"/>
        <v>1</v>
      </c>
    </row>
    <row r="65" spans="1:23" s="1" customFormat="1" ht="15.75" thickTop="1" x14ac:dyDescent="0.25">
      <c r="A65" s="43" t="s">
        <v>518</v>
      </c>
      <c r="B65" s="43" t="s">
        <v>195</v>
      </c>
      <c r="C65" s="43">
        <f t="shared" ref="C65:W65" si="4">COUNT(C2:C64)</f>
        <v>1</v>
      </c>
      <c r="D65" s="43">
        <f t="shared" si="4"/>
        <v>4</v>
      </c>
      <c r="E65" s="43">
        <f t="shared" si="4"/>
        <v>3</v>
      </c>
      <c r="F65" s="43">
        <f t="shared" si="4"/>
        <v>1</v>
      </c>
      <c r="G65" s="43">
        <f t="shared" si="4"/>
        <v>14</v>
      </c>
      <c r="H65" s="43">
        <f t="shared" si="4"/>
        <v>1</v>
      </c>
      <c r="I65" s="43">
        <f t="shared" si="4"/>
        <v>1</v>
      </c>
      <c r="J65" s="43">
        <f t="shared" si="4"/>
        <v>7</v>
      </c>
      <c r="K65" s="43">
        <f t="shared" si="4"/>
        <v>6</v>
      </c>
      <c r="L65" s="43">
        <f t="shared" si="4"/>
        <v>1</v>
      </c>
      <c r="M65" s="43">
        <f t="shared" si="4"/>
        <v>8</v>
      </c>
      <c r="N65" s="43">
        <f t="shared" si="4"/>
        <v>10</v>
      </c>
      <c r="O65" s="43">
        <f t="shared" si="4"/>
        <v>19</v>
      </c>
      <c r="P65" s="43">
        <f t="shared" si="4"/>
        <v>2</v>
      </c>
      <c r="Q65" s="43">
        <f t="shared" si="4"/>
        <v>2</v>
      </c>
      <c r="R65" s="43">
        <f t="shared" si="4"/>
        <v>6</v>
      </c>
      <c r="S65" s="43">
        <f t="shared" si="4"/>
        <v>3</v>
      </c>
      <c r="T65" s="43">
        <f t="shared" si="4"/>
        <v>8</v>
      </c>
      <c r="U65" s="43">
        <f t="shared" si="4"/>
        <v>8</v>
      </c>
      <c r="V65" s="43">
        <f t="shared" si="4"/>
        <v>63</v>
      </c>
      <c r="W65" s="43">
        <f t="shared" si="4"/>
        <v>63</v>
      </c>
    </row>
    <row r="66" spans="1:23" s="1" customFormat="1" x14ac:dyDescent="0.25">
      <c r="A66" s="44" t="s">
        <v>518</v>
      </c>
      <c r="B66" s="44" t="s">
        <v>196</v>
      </c>
      <c r="C66" s="44">
        <f t="shared" ref="C66:U66" si="5">SUM(C2:C64)</f>
        <v>2</v>
      </c>
      <c r="D66" s="44">
        <f t="shared" si="5"/>
        <v>4</v>
      </c>
      <c r="E66" s="44">
        <f t="shared" si="5"/>
        <v>6</v>
      </c>
      <c r="F66" s="44">
        <f t="shared" si="5"/>
        <v>1</v>
      </c>
      <c r="G66" s="44">
        <f t="shared" si="5"/>
        <v>18</v>
      </c>
      <c r="H66" s="44">
        <f t="shared" si="5"/>
        <v>1</v>
      </c>
      <c r="I66" s="44">
        <f t="shared" si="5"/>
        <v>1</v>
      </c>
      <c r="J66" s="44">
        <f t="shared" si="5"/>
        <v>22</v>
      </c>
      <c r="K66" s="44">
        <f t="shared" si="5"/>
        <v>7</v>
      </c>
      <c r="L66" s="44">
        <f t="shared" si="5"/>
        <v>1</v>
      </c>
      <c r="M66" s="44">
        <f t="shared" si="5"/>
        <v>10</v>
      </c>
      <c r="N66" s="44">
        <f t="shared" si="5"/>
        <v>16</v>
      </c>
      <c r="O66" s="44">
        <f t="shared" si="5"/>
        <v>45</v>
      </c>
      <c r="P66" s="44">
        <f t="shared" si="5"/>
        <v>2</v>
      </c>
      <c r="Q66" s="44">
        <f t="shared" si="5"/>
        <v>2</v>
      </c>
      <c r="R66" s="44">
        <f t="shared" si="5"/>
        <v>7</v>
      </c>
      <c r="S66" s="44">
        <f t="shared" si="5"/>
        <v>4</v>
      </c>
      <c r="T66" s="44">
        <f t="shared" si="5"/>
        <v>8</v>
      </c>
      <c r="U66" s="44">
        <f t="shared" si="5"/>
        <v>266</v>
      </c>
      <c r="V66" s="44">
        <f t="shared" ref="V66" si="6">COUNT(C66:U66)</f>
        <v>19</v>
      </c>
      <c r="W66" s="44">
        <f t="shared" ref="W66" si="7">SUM(C66:U66)</f>
        <v>423</v>
      </c>
    </row>
  </sheetData>
  <sortState xmlns:xlrd2="http://schemas.microsoft.com/office/spreadsheetml/2017/richdata2" ref="A2:W64">
    <sortCondition ref="A2:A64"/>
    <sortCondition ref="B2:B6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"/>
  <sheetViews>
    <sheetView tabSelected="1" zoomScaleNormal="100" workbookViewId="0">
      <pane ySplit="1" topLeftCell="A10" activePane="bottomLeft" state="frozen"/>
      <selection pane="bottomLeft" activeCell="H5" sqref="H5"/>
    </sheetView>
  </sheetViews>
  <sheetFormatPr defaultRowHeight="15" x14ac:dyDescent="0.25"/>
  <cols>
    <col min="1" max="1" width="6.85546875" style="4" bestFit="1" customWidth="1"/>
    <col min="2" max="2" width="7.42578125" style="4" customWidth="1"/>
    <col min="3" max="3" width="20.7109375" bestFit="1" customWidth="1"/>
    <col min="4" max="15" width="3.85546875" style="36" bestFit="1" customWidth="1"/>
    <col min="16" max="17" width="3.42578125" style="4" bestFit="1" customWidth="1"/>
  </cols>
  <sheetData>
    <row r="1" spans="1:19" s="2" customFormat="1" ht="98.25" thickBot="1" x14ac:dyDescent="0.3">
      <c r="A1" s="37" t="s">
        <v>0</v>
      </c>
      <c r="B1" s="19" t="s">
        <v>570</v>
      </c>
      <c r="C1" s="37" t="s">
        <v>1</v>
      </c>
      <c r="D1" s="57" t="s">
        <v>496</v>
      </c>
      <c r="E1" s="57" t="s">
        <v>497</v>
      </c>
      <c r="F1" s="57" t="s">
        <v>498</v>
      </c>
      <c r="G1" s="57" t="s">
        <v>499</v>
      </c>
      <c r="H1" s="57" t="s">
        <v>500</v>
      </c>
      <c r="I1" s="57" t="s">
        <v>501</v>
      </c>
      <c r="J1" s="57" t="s">
        <v>502</v>
      </c>
      <c r="K1" s="57" t="s">
        <v>503</v>
      </c>
      <c r="L1" s="57" t="s">
        <v>504</v>
      </c>
      <c r="M1" s="57" t="s">
        <v>505</v>
      </c>
      <c r="N1" s="63" t="s">
        <v>506</v>
      </c>
      <c r="O1" s="63" t="s">
        <v>507</v>
      </c>
      <c r="P1" s="38" t="s">
        <v>508</v>
      </c>
      <c r="Q1" s="38" t="s">
        <v>509</v>
      </c>
      <c r="S1" s="2" t="s">
        <v>539</v>
      </c>
    </row>
    <row r="2" spans="1:19" ht="15.75" thickTop="1" x14ac:dyDescent="0.25">
      <c r="A2" s="46">
        <v>739</v>
      </c>
      <c r="B2" s="46">
        <v>1</v>
      </c>
      <c r="C2" s="18" t="s">
        <v>118</v>
      </c>
      <c r="D2" s="58">
        <v>4.7</v>
      </c>
      <c r="E2" s="58">
        <v>3.2</v>
      </c>
      <c r="F2" s="58">
        <v>3.6</v>
      </c>
      <c r="G2" s="58">
        <v>4</v>
      </c>
      <c r="H2" s="58">
        <v>4</v>
      </c>
      <c r="I2" s="58">
        <v>2.8</v>
      </c>
      <c r="J2" s="58">
        <v>3.8</v>
      </c>
      <c r="K2" s="58">
        <v>2.2999999999999998</v>
      </c>
      <c r="L2" s="58">
        <v>4.0999999999999996</v>
      </c>
      <c r="M2" s="58">
        <v>3.2</v>
      </c>
      <c r="N2" s="64">
        <v>4.0250000000000004</v>
      </c>
      <c r="O2" s="64">
        <v>3.0750000000000002</v>
      </c>
      <c r="P2" s="46">
        <v>9</v>
      </c>
      <c r="Q2" s="46">
        <v>9</v>
      </c>
    </row>
    <row r="3" spans="1:19" x14ac:dyDescent="0.25">
      <c r="A3" s="99" t="s">
        <v>85</v>
      </c>
      <c r="B3" s="8" t="s">
        <v>519</v>
      </c>
      <c r="C3" s="10" t="s">
        <v>31</v>
      </c>
      <c r="D3" s="59">
        <v>4.5</v>
      </c>
      <c r="E3" s="59">
        <v>2.2000000000000002</v>
      </c>
      <c r="F3" s="59">
        <v>2.2999999999999998</v>
      </c>
      <c r="G3" s="59">
        <v>3.8</v>
      </c>
      <c r="H3" s="59">
        <v>2.8</v>
      </c>
      <c r="I3" s="59">
        <v>3</v>
      </c>
      <c r="J3" s="59">
        <v>2.2999999999999998</v>
      </c>
      <c r="K3" s="59">
        <v>4.0999999999999996</v>
      </c>
      <c r="L3" s="59">
        <v>3.2</v>
      </c>
      <c r="M3" s="59">
        <v>3.4</v>
      </c>
      <c r="N3" s="65">
        <v>2.9749999999999996</v>
      </c>
      <c r="O3" s="65">
        <v>3.2749999999999999</v>
      </c>
      <c r="P3" s="8">
        <v>10</v>
      </c>
      <c r="Q3" s="8">
        <v>9</v>
      </c>
    </row>
    <row r="4" spans="1:19" x14ac:dyDescent="0.25">
      <c r="A4" s="8">
        <v>237744</v>
      </c>
      <c r="B4" s="8">
        <v>3</v>
      </c>
      <c r="C4" s="10" t="s">
        <v>119</v>
      </c>
      <c r="D4" s="59">
        <v>4</v>
      </c>
      <c r="E4" s="59">
        <v>2.2999999999999998</v>
      </c>
      <c r="F4" s="59">
        <v>3.8</v>
      </c>
      <c r="G4" s="59">
        <v>2.8</v>
      </c>
      <c r="H4" s="59">
        <v>3.4</v>
      </c>
      <c r="I4" s="59">
        <v>2.6</v>
      </c>
      <c r="J4" s="59">
        <v>4.5</v>
      </c>
      <c r="K4" s="59">
        <v>2.9</v>
      </c>
      <c r="L4" s="59">
        <v>4.8</v>
      </c>
      <c r="M4" s="59">
        <v>2.2999999999999998</v>
      </c>
      <c r="N4" s="65">
        <v>3.9249999999999998</v>
      </c>
      <c r="O4" s="65">
        <v>2.65</v>
      </c>
      <c r="P4" s="8">
        <v>9</v>
      </c>
      <c r="Q4" s="8">
        <v>9</v>
      </c>
    </row>
    <row r="5" spans="1:19" x14ac:dyDescent="0.25">
      <c r="A5" s="8">
        <v>175510</v>
      </c>
      <c r="B5" s="46">
        <v>4</v>
      </c>
      <c r="C5" s="10" t="s">
        <v>121</v>
      </c>
      <c r="D5" s="59">
        <v>4.3</v>
      </c>
      <c r="E5" s="59">
        <v>2.7</v>
      </c>
      <c r="F5" s="59">
        <v>4.4000000000000004</v>
      </c>
      <c r="G5" s="59">
        <v>2.4</v>
      </c>
      <c r="H5" s="59">
        <v>4</v>
      </c>
      <c r="I5" s="59">
        <v>2.6</v>
      </c>
      <c r="J5" s="59">
        <v>4.8</v>
      </c>
      <c r="K5" s="59">
        <v>2.8</v>
      </c>
      <c r="L5" s="59">
        <v>5.0999999999999996</v>
      </c>
      <c r="M5" s="59">
        <v>2.4</v>
      </c>
      <c r="N5" s="65">
        <v>4.375</v>
      </c>
      <c r="O5" s="65">
        <v>2.625</v>
      </c>
      <c r="P5" s="8">
        <v>9</v>
      </c>
      <c r="Q5" s="8">
        <v>9</v>
      </c>
    </row>
    <row r="6" spans="1:19" x14ac:dyDescent="0.25">
      <c r="A6" s="99" t="s">
        <v>85</v>
      </c>
      <c r="B6" s="8" t="s">
        <v>519</v>
      </c>
      <c r="C6" s="10" t="s">
        <v>31</v>
      </c>
      <c r="D6" s="59">
        <v>4.3</v>
      </c>
      <c r="E6" s="59">
        <v>2</v>
      </c>
      <c r="F6" s="59">
        <v>4</v>
      </c>
      <c r="G6" s="59">
        <v>2.4</v>
      </c>
      <c r="H6" s="59">
        <v>4</v>
      </c>
      <c r="I6" s="59">
        <v>2.2000000000000002</v>
      </c>
      <c r="J6" s="59">
        <v>5</v>
      </c>
      <c r="K6" s="59">
        <v>2.1</v>
      </c>
      <c r="L6" s="59">
        <v>5.2</v>
      </c>
      <c r="M6" s="59">
        <v>2.1</v>
      </c>
      <c r="N6" s="65">
        <v>4.3250000000000002</v>
      </c>
      <c r="O6" s="65">
        <v>2.1750000000000003</v>
      </c>
      <c r="P6" s="8">
        <v>9</v>
      </c>
      <c r="Q6" s="8">
        <v>9</v>
      </c>
    </row>
    <row r="7" spans="1:19" x14ac:dyDescent="0.25">
      <c r="A7" s="8">
        <v>255214</v>
      </c>
      <c r="B7" s="8">
        <v>6</v>
      </c>
      <c r="C7" s="10" t="s">
        <v>42</v>
      </c>
      <c r="D7" s="59">
        <v>4.3</v>
      </c>
      <c r="E7" s="59">
        <v>1.8</v>
      </c>
      <c r="F7" s="59">
        <v>4.4000000000000004</v>
      </c>
      <c r="G7" s="59">
        <v>2</v>
      </c>
      <c r="H7" s="59">
        <v>4.8</v>
      </c>
      <c r="I7" s="59">
        <v>1.8</v>
      </c>
      <c r="J7" s="59">
        <v>5.5</v>
      </c>
      <c r="K7" s="59">
        <v>1.6</v>
      </c>
      <c r="L7" s="59">
        <v>5.4</v>
      </c>
      <c r="M7" s="59">
        <v>1.3</v>
      </c>
      <c r="N7" s="65">
        <v>4.75</v>
      </c>
      <c r="O7" s="65">
        <v>1.7999999999999998</v>
      </c>
      <c r="P7" s="8">
        <v>9</v>
      </c>
      <c r="Q7" s="8">
        <v>9</v>
      </c>
    </row>
    <row r="8" spans="1:19" x14ac:dyDescent="0.25">
      <c r="A8" s="8">
        <v>255212</v>
      </c>
      <c r="B8" s="46">
        <v>7</v>
      </c>
      <c r="C8" s="10" t="s">
        <v>510</v>
      </c>
      <c r="D8" s="59">
        <v>5</v>
      </c>
      <c r="E8" s="59">
        <v>2</v>
      </c>
      <c r="F8" s="59">
        <v>5</v>
      </c>
      <c r="G8" s="59">
        <v>2</v>
      </c>
      <c r="H8" s="59">
        <v>5</v>
      </c>
      <c r="I8" s="59">
        <v>2</v>
      </c>
      <c r="J8" s="59">
        <v>5</v>
      </c>
      <c r="K8" s="59">
        <v>2</v>
      </c>
      <c r="L8" s="59">
        <v>5</v>
      </c>
      <c r="M8" s="59">
        <v>3</v>
      </c>
      <c r="N8" s="65">
        <v>5</v>
      </c>
      <c r="O8" s="65">
        <v>2</v>
      </c>
      <c r="P8" s="8">
        <v>42</v>
      </c>
      <c r="Q8" s="8">
        <v>42</v>
      </c>
    </row>
    <row r="9" spans="1:19" x14ac:dyDescent="0.25">
      <c r="A9" s="8">
        <v>18827</v>
      </c>
      <c r="B9" s="8">
        <v>8</v>
      </c>
      <c r="C9" s="10" t="s">
        <v>511</v>
      </c>
      <c r="D9" s="59">
        <v>4.2</v>
      </c>
      <c r="E9" s="59">
        <v>2.2000000000000002</v>
      </c>
      <c r="F9" s="59">
        <v>3.2</v>
      </c>
      <c r="G9" s="59">
        <v>3</v>
      </c>
      <c r="H9" s="59">
        <v>3.3</v>
      </c>
      <c r="I9" s="59">
        <v>2.6</v>
      </c>
      <c r="J9" s="59">
        <v>4.0999999999999996</v>
      </c>
      <c r="K9" s="59">
        <v>2.8</v>
      </c>
      <c r="L9" s="59">
        <v>4.9000000000000004</v>
      </c>
      <c r="M9" s="59">
        <v>2.2000000000000002</v>
      </c>
      <c r="N9" s="65">
        <v>3.6999999999999997</v>
      </c>
      <c r="O9" s="65">
        <v>2.6500000000000004</v>
      </c>
      <c r="P9" s="8">
        <v>11</v>
      </c>
      <c r="Q9" s="8">
        <v>9</v>
      </c>
    </row>
    <row r="10" spans="1:19" x14ac:dyDescent="0.25">
      <c r="A10" s="8">
        <v>237742</v>
      </c>
      <c r="B10" s="8">
        <v>9</v>
      </c>
      <c r="C10" s="10" t="s">
        <v>512</v>
      </c>
      <c r="D10" s="59">
        <v>4.2</v>
      </c>
      <c r="E10" s="59">
        <v>1.7</v>
      </c>
      <c r="F10" s="59">
        <v>5.8</v>
      </c>
      <c r="G10" s="59">
        <v>0.8</v>
      </c>
      <c r="H10" s="59">
        <v>4.3</v>
      </c>
      <c r="I10" s="59">
        <v>1.6</v>
      </c>
      <c r="J10" s="59">
        <v>4.0999999999999996</v>
      </c>
      <c r="K10" s="59">
        <v>2.2999999999999998</v>
      </c>
      <c r="L10" s="59">
        <v>5.4</v>
      </c>
      <c r="M10" s="59">
        <v>1.8</v>
      </c>
      <c r="N10" s="65">
        <v>4.5999999999999996</v>
      </c>
      <c r="O10" s="65">
        <v>1.5999999999999999</v>
      </c>
      <c r="P10" s="8">
        <v>12</v>
      </c>
      <c r="Q10" s="8">
        <v>9</v>
      </c>
    </row>
    <row r="11" spans="1:19" x14ac:dyDescent="0.25">
      <c r="A11" s="8">
        <v>19233</v>
      </c>
      <c r="B11" s="46">
        <v>10</v>
      </c>
      <c r="C11" s="10" t="s">
        <v>123</v>
      </c>
      <c r="D11" s="59">
        <v>5.7</v>
      </c>
      <c r="E11" s="59">
        <v>1</v>
      </c>
      <c r="F11" s="59">
        <v>4.5999999999999996</v>
      </c>
      <c r="G11" s="59">
        <v>1</v>
      </c>
      <c r="H11" s="59">
        <v>3.6</v>
      </c>
      <c r="I11" s="59">
        <v>1.6</v>
      </c>
      <c r="J11" s="59">
        <v>4.9000000000000004</v>
      </c>
      <c r="K11" s="59">
        <v>2.4</v>
      </c>
      <c r="L11" s="59">
        <v>5.0999999999999996</v>
      </c>
      <c r="M11" s="59">
        <v>1.6</v>
      </c>
      <c r="N11" s="65">
        <v>4.7</v>
      </c>
      <c r="O11" s="65">
        <v>1.5</v>
      </c>
      <c r="P11" s="8">
        <v>9</v>
      </c>
      <c r="Q11" s="8">
        <v>9</v>
      </c>
    </row>
    <row r="12" spans="1:19" x14ac:dyDescent="0.25">
      <c r="A12" s="8">
        <v>255228</v>
      </c>
      <c r="B12" s="8">
        <v>11</v>
      </c>
      <c r="C12" s="10" t="s">
        <v>124</v>
      </c>
      <c r="D12" s="59">
        <v>4.7</v>
      </c>
      <c r="E12" s="59">
        <v>2</v>
      </c>
      <c r="F12" s="59">
        <v>5.2</v>
      </c>
      <c r="G12" s="59">
        <v>1.4</v>
      </c>
      <c r="H12" s="59">
        <v>4.8</v>
      </c>
      <c r="I12" s="59">
        <v>2.2000000000000002</v>
      </c>
      <c r="J12" s="59">
        <v>5.4</v>
      </c>
      <c r="K12" s="59">
        <v>1.8</v>
      </c>
      <c r="L12" s="59">
        <v>5.7</v>
      </c>
      <c r="M12" s="59">
        <v>1.3</v>
      </c>
      <c r="N12" s="65">
        <v>5.0250000000000004</v>
      </c>
      <c r="O12" s="65">
        <v>1.8499999999999999</v>
      </c>
      <c r="P12" s="8">
        <v>9</v>
      </c>
      <c r="Q12" s="8">
        <v>9</v>
      </c>
    </row>
    <row r="13" spans="1:19" x14ac:dyDescent="0.25">
      <c r="A13" s="8">
        <v>255216</v>
      </c>
      <c r="B13" s="8">
        <v>12</v>
      </c>
      <c r="C13" s="10" t="s">
        <v>125</v>
      </c>
      <c r="D13" s="59">
        <v>4</v>
      </c>
      <c r="E13" s="59">
        <v>2.2000000000000002</v>
      </c>
      <c r="F13" s="59">
        <v>3.6</v>
      </c>
      <c r="G13" s="59">
        <v>3</v>
      </c>
      <c r="H13" s="59">
        <v>4.2</v>
      </c>
      <c r="I13" s="59">
        <v>3</v>
      </c>
      <c r="J13" s="59">
        <v>4.5999999999999996</v>
      </c>
      <c r="K13" s="59">
        <v>2.8</v>
      </c>
      <c r="L13" s="59">
        <v>4.9000000000000004</v>
      </c>
      <c r="M13" s="59">
        <v>2.2000000000000002</v>
      </c>
      <c r="N13" s="65">
        <v>4.0999999999999996</v>
      </c>
      <c r="O13" s="65">
        <v>2.75</v>
      </c>
      <c r="P13" s="8">
        <v>9</v>
      </c>
      <c r="Q13" s="8">
        <v>9</v>
      </c>
    </row>
    <row r="14" spans="1:19" x14ac:dyDescent="0.25">
      <c r="A14" s="8">
        <v>10508</v>
      </c>
      <c r="B14" s="46">
        <v>13</v>
      </c>
      <c r="C14" s="10" t="s">
        <v>126</v>
      </c>
      <c r="D14" s="59">
        <v>4.2</v>
      </c>
      <c r="E14" s="59">
        <v>2</v>
      </c>
      <c r="F14" s="59">
        <v>4</v>
      </c>
      <c r="G14" s="59">
        <v>2.2999999999999998</v>
      </c>
      <c r="H14" s="59">
        <v>4.8</v>
      </c>
      <c r="I14" s="59">
        <v>2</v>
      </c>
      <c r="J14" s="59">
        <v>4.5</v>
      </c>
      <c r="K14" s="59">
        <v>2.5</v>
      </c>
      <c r="L14" s="59">
        <v>4.7</v>
      </c>
      <c r="M14" s="59">
        <v>2.2999999999999998</v>
      </c>
      <c r="N14" s="65">
        <v>4.375</v>
      </c>
      <c r="O14" s="65">
        <v>2.2000000000000002</v>
      </c>
      <c r="P14" s="8">
        <v>10</v>
      </c>
      <c r="Q14" s="8">
        <v>10</v>
      </c>
    </row>
    <row r="15" spans="1:19" x14ac:dyDescent="0.25">
      <c r="A15" s="8">
        <v>19146</v>
      </c>
      <c r="B15" s="8">
        <v>14</v>
      </c>
      <c r="C15" s="10" t="s">
        <v>127</v>
      </c>
      <c r="D15" s="59">
        <v>5.2</v>
      </c>
      <c r="E15" s="59">
        <v>1.3</v>
      </c>
      <c r="F15" s="59">
        <v>5.2</v>
      </c>
      <c r="G15" s="59">
        <v>1</v>
      </c>
      <c r="H15" s="59">
        <v>4.2</v>
      </c>
      <c r="I15" s="59">
        <v>1.2</v>
      </c>
      <c r="J15" s="59">
        <v>5</v>
      </c>
      <c r="K15" s="59">
        <v>1</v>
      </c>
      <c r="L15" s="59">
        <v>5.4</v>
      </c>
      <c r="M15" s="59">
        <v>1.4</v>
      </c>
      <c r="N15" s="65">
        <v>4.9000000000000004</v>
      </c>
      <c r="O15" s="65">
        <v>1.125</v>
      </c>
      <c r="P15" s="8">
        <v>9</v>
      </c>
      <c r="Q15" s="8">
        <v>9</v>
      </c>
    </row>
    <row r="16" spans="1:19" x14ac:dyDescent="0.25">
      <c r="A16" s="8">
        <v>263</v>
      </c>
      <c r="B16" s="8">
        <v>15</v>
      </c>
      <c r="C16" s="10" t="s">
        <v>15</v>
      </c>
      <c r="D16" s="59">
        <v>5.3</v>
      </c>
      <c r="E16" s="59">
        <v>2.5</v>
      </c>
      <c r="F16" s="59">
        <v>4.8</v>
      </c>
      <c r="G16" s="59">
        <v>2.4</v>
      </c>
      <c r="H16" s="59">
        <v>5.2</v>
      </c>
      <c r="I16" s="59">
        <v>2.6</v>
      </c>
      <c r="J16" s="59">
        <v>5.5</v>
      </c>
      <c r="K16" s="59">
        <v>2.1</v>
      </c>
      <c r="L16" s="59">
        <v>5.3</v>
      </c>
      <c r="M16" s="59">
        <v>2</v>
      </c>
      <c r="N16" s="65">
        <v>5.2</v>
      </c>
      <c r="O16" s="65">
        <v>2.4</v>
      </c>
      <c r="P16" s="8">
        <v>9</v>
      </c>
      <c r="Q16" s="8">
        <v>9</v>
      </c>
    </row>
    <row r="17" spans="1:33" x14ac:dyDescent="0.25">
      <c r="A17" s="8">
        <v>11621</v>
      </c>
      <c r="B17" s="46">
        <v>16</v>
      </c>
      <c r="C17" s="10" t="s">
        <v>128</v>
      </c>
      <c r="D17" s="59">
        <v>4.5</v>
      </c>
      <c r="E17" s="59">
        <v>1.3</v>
      </c>
      <c r="F17" s="59">
        <v>4.5999999999999996</v>
      </c>
      <c r="G17" s="59">
        <v>2</v>
      </c>
      <c r="H17" s="59">
        <v>4.4000000000000004</v>
      </c>
      <c r="I17" s="59">
        <v>2.2000000000000002</v>
      </c>
      <c r="J17" s="59">
        <v>5.0999999999999996</v>
      </c>
      <c r="K17" s="59">
        <v>2.1</v>
      </c>
      <c r="L17" s="59">
        <v>5.4</v>
      </c>
      <c r="M17" s="59">
        <v>1.4</v>
      </c>
      <c r="N17" s="65">
        <v>4.6500000000000004</v>
      </c>
      <c r="O17" s="65">
        <v>1.9</v>
      </c>
      <c r="P17" s="8">
        <v>9</v>
      </c>
      <c r="Q17" s="8">
        <v>9</v>
      </c>
      <c r="AC17">
        <f>837/6614</f>
        <v>0.12654974296945873</v>
      </c>
      <c r="AE17">
        <f>837*3.3</f>
        <v>2762.1</v>
      </c>
      <c r="AF17">
        <v>17047</v>
      </c>
      <c r="AG17">
        <f>AE17/AF17</f>
        <v>0.16202850941514635</v>
      </c>
    </row>
    <row r="18" spans="1:33" x14ac:dyDescent="0.25">
      <c r="A18" s="8">
        <v>10591</v>
      </c>
      <c r="B18" s="8">
        <v>17</v>
      </c>
      <c r="C18" s="10" t="s">
        <v>129</v>
      </c>
      <c r="D18" s="59">
        <v>4.5</v>
      </c>
      <c r="E18" s="59">
        <v>2.5</v>
      </c>
      <c r="F18" s="59">
        <v>4</v>
      </c>
      <c r="G18" s="59">
        <v>3.5</v>
      </c>
      <c r="H18" s="59">
        <v>4.5</v>
      </c>
      <c r="I18" s="59">
        <v>3</v>
      </c>
      <c r="J18" s="60" t="s">
        <v>85</v>
      </c>
      <c r="K18" s="60" t="s">
        <v>85</v>
      </c>
      <c r="L18" s="60" t="s">
        <v>85</v>
      </c>
      <c r="M18" s="60" t="s">
        <v>85</v>
      </c>
      <c r="N18" s="65">
        <v>4.3</v>
      </c>
      <c r="O18" s="65">
        <v>3</v>
      </c>
      <c r="P18" s="8">
        <v>18</v>
      </c>
      <c r="Q18" s="8">
        <v>18</v>
      </c>
    </row>
    <row r="19" spans="1:33" x14ac:dyDescent="0.25">
      <c r="A19" s="8">
        <v>145</v>
      </c>
      <c r="B19" s="8">
        <v>18</v>
      </c>
      <c r="C19" s="10" t="s">
        <v>130</v>
      </c>
      <c r="D19" s="59">
        <v>4.7</v>
      </c>
      <c r="E19" s="59">
        <v>2</v>
      </c>
      <c r="F19" s="59">
        <v>3.8</v>
      </c>
      <c r="G19" s="59">
        <v>2.6</v>
      </c>
      <c r="H19" s="59">
        <v>4.5999999999999996</v>
      </c>
      <c r="I19" s="59">
        <v>2.4</v>
      </c>
      <c r="J19" s="59">
        <v>4.5999999999999996</v>
      </c>
      <c r="K19" s="59">
        <v>2.4</v>
      </c>
      <c r="L19" s="59">
        <v>4.9000000000000004</v>
      </c>
      <c r="M19" s="59">
        <v>2</v>
      </c>
      <c r="N19" s="65">
        <v>4.4249999999999998</v>
      </c>
      <c r="O19" s="65">
        <v>2.35</v>
      </c>
      <c r="P19" s="8">
        <v>9</v>
      </c>
      <c r="Q19" s="8">
        <v>9</v>
      </c>
    </row>
    <row r="20" spans="1:33" x14ac:dyDescent="0.25">
      <c r="A20" s="8">
        <v>147</v>
      </c>
      <c r="B20" s="46">
        <v>19</v>
      </c>
      <c r="C20" s="10" t="s">
        <v>131</v>
      </c>
      <c r="D20" s="59">
        <v>4.8</v>
      </c>
      <c r="E20" s="59">
        <v>2</v>
      </c>
      <c r="F20" s="59">
        <v>4.4000000000000004</v>
      </c>
      <c r="G20" s="59">
        <v>2.2000000000000002</v>
      </c>
      <c r="H20" s="59">
        <v>3.8</v>
      </c>
      <c r="I20" s="59">
        <v>2.2000000000000002</v>
      </c>
      <c r="J20" s="59">
        <v>4.4000000000000004</v>
      </c>
      <c r="K20" s="59">
        <v>2.6</v>
      </c>
      <c r="L20" s="59">
        <v>5.4</v>
      </c>
      <c r="M20" s="59">
        <v>1.7</v>
      </c>
      <c r="N20" s="65">
        <v>4.3499999999999996</v>
      </c>
      <c r="O20" s="65">
        <v>2.25</v>
      </c>
      <c r="P20" s="8">
        <v>9</v>
      </c>
      <c r="Q20" s="8">
        <v>9</v>
      </c>
    </row>
    <row r="21" spans="1:33" x14ac:dyDescent="0.25">
      <c r="A21" s="8">
        <v>255215</v>
      </c>
      <c r="B21" s="8">
        <v>20</v>
      </c>
      <c r="C21" s="10" t="s">
        <v>530</v>
      </c>
      <c r="D21" s="59">
        <v>4.7</v>
      </c>
      <c r="E21" s="59">
        <v>1.8</v>
      </c>
      <c r="F21" s="59">
        <v>4</v>
      </c>
      <c r="G21" s="59">
        <v>2.4</v>
      </c>
      <c r="H21" s="59">
        <v>3.4</v>
      </c>
      <c r="I21" s="59">
        <v>3.2</v>
      </c>
      <c r="J21" s="59">
        <v>4.3</v>
      </c>
      <c r="K21" s="59">
        <v>3</v>
      </c>
      <c r="L21" s="59">
        <v>4.9000000000000004</v>
      </c>
      <c r="M21" s="59">
        <v>2.2999999999999998</v>
      </c>
      <c r="N21" s="65">
        <v>4.0999999999999996</v>
      </c>
      <c r="O21" s="65">
        <v>2.6</v>
      </c>
      <c r="P21" s="8">
        <v>9</v>
      </c>
      <c r="Q21" s="8">
        <v>9</v>
      </c>
      <c r="AC21">
        <f>11000/113998</f>
        <v>9.6492920928437337E-2</v>
      </c>
      <c r="AE21">
        <f>113998*(1.609^2)</f>
        <v>295127.256238</v>
      </c>
    </row>
    <row r="22" spans="1:33" x14ac:dyDescent="0.25">
      <c r="A22" s="8">
        <v>1118</v>
      </c>
      <c r="B22" s="8">
        <v>21</v>
      </c>
      <c r="C22" s="10" t="s">
        <v>513</v>
      </c>
      <c r="D22" s="59">
        <v>3.2</v>
      </c>
      <c r="E22" s="59">
        <v>3.7</v>
      </c>
      <c r="F22" s="59">
        <v>4.5</v>
      </c>
      <c r="G22" s="59">
        <v>2.2000000000000002</v>
      </c>
      <c r="H22" s="59">
        <v>3.8</v>
      </c>
      <c r="I22" s="59">
        <v>2.2000000000000002</v>
      </c>
      <c r="J22" s="59">
        <v>3.8</v>
      </c>
      <c r="K22" s="59">
        <v>2.9</v>
      </c>
      <c r="L22" s="59">
        <v>4.9000000000000004</v>
      </c>
      <c r="M22" s="59">
        <v>1.4</v>
      </c>
      <c r="N22" s="65">
        <v>3.8250000000000002</v>
      </c>
      <c r="O22" s="65">
        <v>2.7500000000000004</v>
      </c>
      <c r="P22" s="8">
        <v>11</v>
      </c>
      <c r="Q22" s="8">
        <v>9</v>
      </c>
    </row>
    <row r="23" spans="1:33" x14ac:dyDescent="0.25">
      <c r="A23" s="8">
        <v>255225</v>
      </c>
      <c r="B23" s="46">
        <v>22</v>
      </c>
      <c r="C23" s="10" t="s">
        <v>133</v>
      </c>
      <c r="D23" s="59">
        <v>4.8</v>
      </c>
      <c r="E23" s="59">
        <v>1.7</v>
      </c>
      <c r="F23" s="59">
        <v>5.2</v>
      </c>
      <c r="G23" s="59">
        <v>1</v>
      </c>
      <c r="H23" s="59">
        <v>5.4</v>
      </c>
      <c r="I23" s="59">
        <v>2</v>
      </c>
      <c r="J23" s="59">
        <v>5.9</v>
      </c>
      <c r="K23" s="59">
        <v>1.6</v>
      </c>
      <c r="L23" s="59">
        <v>0</v>
      </c>
      <c r="M23" s="59">
        <v>0</v>
      </c>
      <c r="N23" s="65">
        <v>5.3250000000000002</v>
      </c>
      <c r="O23" s="65">
        <v>1.5750000000000002</v>
      </c>
      <c r="P23" s="8">
        <v>18</v>
      </c>
      <c r="Q23" s="8">
        <v>18</v>
      </c>
      <c r="AC23">
        <f>AC17/AC21</f>
        <v>1.3114925090029415</v>
      </c>
      <c r="AE23">
        <f>11000/AE21</f>
        <v>3.727205728206022E-2</v>
      </c>
    </row>
    <row r="24" spans="1:33" x14ac:dyDescent="0.25">
      <c r="A24" s="8">
        <v>255211</v>
      </c>
      <c r="B24" s="8">
        <v>23</v>
      </c>
      <c r="C24" s="10" t="s">
        <v>514</v>
      </c>
      <c r="D24" s="59">
        <v>4.2</v>
      </c>
      <c r="E24" s="59">
        <v>2</v>
      </c>
      <c r="F24" s="59">
        <v>4</v>
      </c>
      <c r="G24" s="59">
        <v>2.6</v>
      </c>
      <c r="H24" s="59">
        <v>4.3</v>
      </c>
      <c r="I24" s="59">
        <v>2.8</v>
      </c>
      <c r="J24" s="59">
        <v>5.3</v>
      </c>
      <c r="K24" s="59">
        <v>2.5</v>
      </c>
      <c r="L24" s="59">
        <v>4.8</v>
      </c>
      <c r="M24" s="59">
        <v>2.6</v>
      </c>
      <c r="N24" s="65">
        <v>4.45</v>
      </c>
      <c r="O24" s="65">
        <v>2.4749999999999996</v>
      </c>
      <c r="P24" s="8">
        <v>11</v>
      </c>
      <c r="Q24" s="8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Table 1 Reduced</vt:lpstr>
      <vt:lpstr>Table 1 Sites</vt:lpstr>
      <vt:lpstr>Table 2 WQ</vt:lpstr>
      <vt:lpstr>Appendix B_1 Plants</vt:lpstr>
      <vt:lpstr>Appendix B_2 Inverts</vt:lpstr>
      <vt:lpstr>Appendix B-3 Verts</vt:lpstr>
      <vt:lpstr>Appendix C SEAP</vt:lpstr>
      <vt:lpstr>'Table 1 Reduced'!Print_Area</vt:lpstr>
      <vt:lpstr>'Table 1 Sites'!Print_Area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lstevens</dc:creator>
  <cp:lastModifiedBy>Larry Stevens</cp:lastModifiedBy>
  <dcterms:created xsi:type="dcterms:W3CDTF">2023-08-17T23:53:30Z</dcterms:created>
  <dcterms:modified xsi:type="dcterms:W3CDTF">2023-10-02T11:26:24Z</dcterms:modified>
</cp:coreProperties>
</file>